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E:\Comunicando Salud\Demo Plan de Mejoramiento\"/>
    </mc:Choice>
  </mc:AlternateContent>
  <xr:revisionPtr revIDLastSave="0" documentId="13_ncr:1_{C6EFB669-F761-4680-A0B9-9469DBCEFDD0}" xr6:coauthVersionLast="45" xr6:coauthVersionMax="45" xr10:uidLastSave="{00000000-0000-0000-0000-000000000000}"/>
  <bookViews>
    <workbookView xWindow="-120" yWindow="-120" windowWidth="20730" windowHeight="11160" tabRatio="584" xr2:uid="{00000000-000D-0000-FFFF-FFFF00000000}"/>
  </bookViews>
  <sheets>
    <sheet name="Plan de Mejora SST" sheetId="5" r:id="rId1"/>
  </sheets>
  <definedNames>
    <definedName name="_xlnm.Print_Area" localSheetId="0">'Plan de Mejora SST'!$A$1:$U$54</definedName>
    <definedName name="_xlnm.Print_Titles" localSheetId="0">'Plan de Mejora SST'!$1:$3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2" i="5" l="1"/>
  <c r="O53" i="5" s="1"/>
  <c r="F41" i="5"/>
  <c r="F52" i="5" s="1"/>
  <c r="G41" i="5"/>
  <c r="G52" i="5" s="1"/>
  <c r="H41" i="5"/>
  <c r="H52" i="5" s="1"/>
  <c r="I41" i="5"/>
  <c r="I52" i="5" s="1"/>
  <c r="J41" i="5"/>
  <c r="J52" i="5" s="1"/>
  <c r="K41" i="5"/>
  <c r="K52" i="5" s="1"/>
  <c r="L41" i="5"/>
  <c r="L52" i="5" s="1"/>
  <c r="M41" i="5"/>
  <c r="M52" i="5" s="1"/>
  <c r="N41" i="5"/>
  <c r="N52" i="5" s="1"/>
  <c r="O41" i="5"/>
  <c r="O52" i="5" s="1"/>
  <c r="O54" i="5" s="1"/>
  <c r="P41" i="5"/>
  <c r="P52" i="5" s="1"/>
  <c r="F42" i="5"/>
  <c r="F53" i="5" s="1"/>
  <c r="G42" i="5"/>
  <c r="G53" i="5" s="1"/>
  <c r="H42" i="5"/>
  <c r="H53" i="5" s="1"/>
  <c r="I42" i="5"/>
  <c r="I53" i="5" s="1"/>
  <c r="J42" i="5"/>
  <c r="J53" i="5" s="1"/>
  <c r="K42" i="5"/>
  <c r="K53" i="5" s="1"/>
  <c r="L42" i="5"/>
  <c r="L53" i="5" s="1"/>
  <c r="M42" i="5"/>
  <c r="M53" i="5" s="1"/>
  <c r="N42" i="5"/>
  <c r="N53" i="5" s="1"/>
  <c r="P42" i="5"/>
  <c r="P53" i="5" s="1"/>
  <c r="E42" i="5"/>
  <c r="E53" i="5" s="1"/>
  <c r="E41" i="5"/>
  <c r="E52" i="5" s="1"/>
  <c r="Q19" i="5"/>
  <c r="Q21" i="5"/>
  <c r="Q23" i="5"/>
  <c r="Q25" i="5"/>
  <c r="Q27" i="5"/>
  <c r="Q29" i="5"/>
  <c r="Q31" i="5"/>
  <c r="Q33" i="5"/>
  <c r="Q35" i="5"/>
  <c r="Q37" i="5"/>
  <c r="Q39" i="5"/>
  <c r="Q17" i="5"/>
  <c r="L54" i="5" l="1"/>
  <c r="G54" i="5"/>
  <c r="N54" i="5"/>
  <c r="F54" i="5"/>
  <c r="P54" i="5"/>
  <c r="J54" i="5"/>
  <c r="M54" i="5"/>
  <c r="K54" i="5"/>
  <c r="I54" i="5"/>
  <c r="H54" i="5"/>
  <c r="R27" i="5"/>
  <c r="Q41" i="5"/>
  <c r="R17" i="5"/>
  <c r="Q42" i="5"/>
  <c r="Q53" i="5"/>
  <c r="Q52" i="5"/>
  <c r="E54" i="5"/>
  <c r="Q54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TM2</author>
  </authors>
  <commentList>
    <comment ref="A14" authorId="0" shapeId="0" xr:uid="{00000000-0006-0000-0000-000001000000}">
      <text>
        <r>
          <rPr>
            <b/>
            <u/>
            <sz val="10"/>
            <color indexed="81"/>
            <rFont val="Tahoma"/>
            <family val="2"/>
          </rPr>
          <t>NUMERALES CORRESPONDIENTES AL PHVA</t>
        </r>
        <r>
          <rPr>
            <b/>
            <sz val="9"/>
            <color indexed="81"/>
            <rFont val="Tahoma"/>
            <family val="2"/>
          </rPr>
          <t xml:space="preserve">
PLANEAR:</t>
        </r>
        <r>
          <rPr>
            <sz val="9"/>
            <color indexed="81"/>
            <rFont val="Tahoma"/>
            <family val="2"/>
          </rPr>
          <t xml:space="preserve"> 
NUMERAL 1.1.1 Hasta 2.11.1 
</t>
        </r>
        <r>
          <rPr>
            <b/>
            <sz val="9"/>
            <color indexed="81"/>
            <rFont val="Tahoma"/>
            <family val="2"/>
          </rPr>
          <t xml:space="preserve">HACER:
</t>
        </r>
        <r>
          <rPr>
            <sz val="9"/>
            <color indexed="81"/>
            <rFont val="Tahoma"/>
            <family val="2"/>
          </rPr>
          <t xml:space="preserve">NUMERAL3.1.1 Hasta 5.1.2
</t>
        </r>
        <r>
          <rPr>
            <b/>
            <sz val="9"/>
            <color indexed="81"/>
            <rFont val="Tahoma"/>
            <family val="2"/>
          </rPr>
          <t>VERIFICAR:</t>
        </r>
        <r>
          <rPr>
            <sz val="9"/>
            <color indexed="81"/>
            <rFont val="Tahoma"/>
            <family val="2"/>
          </rPr>
          <t xml:space="preserve"> 
NUMERAL 6.1.1 Hasta 6.1.4
</t>
        </r>
        <r>
          <rPr>
            <b/>
            <sz val="9"/>
            <color indexed="81"/>
            <rFont val="Tahoma"/>
            <family val="2"/>
          </rPr>
          <t xml:space="preserve">ACTUAR:
</t>
        </r>
        <r>
          <rPr>
            <sz val="9"/>
            <color indexed="81"/>
            <rFont val="Tahoma"/>
            <family val="2"/>
          </rPr>
          <t>NUMERAL 6.1.1 Hasta 6.1.4</t>
        </r>
      </text>
    </comment>
  </commentList>
</comments>
</file>

<file path=xl/sharedStrings.xml><?xml version="1.0" encoding="utf-8"?>
<sst xmlns="http://schemas.openxmlformats.org/spreadsheetml/2006/main" count="157" uniqueCount="110">
  <si>
    <t>OBSERVACIONES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</si>
  <si>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</si>
  <si>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</si>
  <si>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</si>
  <si>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</si>
  <si>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</si>
  <si>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</si>
  <si>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</si>
  <si>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</si>
  <si>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</si>
  <si>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</si>
  <si>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</si>
  <si>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</si>
  <si>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</si>
  <si>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RECURSOS</t>
  </si>
  <si>
    <t>DETALLE</t>
  </si>
  <si>
    <t>EVIDENCIAS</t>
  </si>
  <si>
    <t>ETAPA</t>
  </si>
  <si>
    <t>PLANEAR</t>
  </si>
  <si>
    <t>ACTIVIDAD A DESARROLLAR</t>
  </si>
  <si>
    <t>HACER</t>
  </si>
  <si>
    <t>Numeral del estándar</t>
  </si>
  <si>
    <t>% Cumplimiento actividad/fase</t>
  </si>
  <si>
    <t xml:space="preserve">1. OBJETIVO </t>
  </si>
  <si>
    <t xml:space="preserve">2. ALCANCE </t>
  </si>
  <si>
    <t>3. METAS</t>
  </si>
  <si>
    <t>FECHA PLANEADA DEL CUMPLIMIENTO DEL PLAN DE MEJORAMIENTO:</t>
  </si>
  <si>
    <t xml:space="preserve">RESPONSABLE (s) </t>
  </si>
  <si>
    <t>TOTAL PROGRAMADO</t>
  </si>
  <si>
    <t>TOTAL EJECUTADO</t>
  </si>
  <si>
    <t>P*</t>
  </si>
  <si>
    <t>E*</t>
  </si>
  <si>
    <t>5. RECURSOS ASIGNADOS</t>
  </si>
  <si>
    <t>6. MEDICIÒN Y SEGUIMIENTO</t>
  </si>
  <si>
    <t>CUMPLIMIENTO DEL PLAN DE MEJORAMIENTO</t>
  </si>
  <si>
    <t>VARIABLES</t>
  </si>
  <si>
    <t>FORMULA</t>
  </si>
  <si>
    <t>ACTIVIDADES EJECUTADAS</t>
  </si>
  <si>
    <t>RESULTADO</t>
  </si>
  <si>
    <t>META</t>
  </si>
  <si>
    <t>ANALISIS DE DATOS</t>
  </si>
  <si>
    <t>GRAFICA</t>
  </si>
  <si>
    <t>NOMBRE, NÚMERO DE RESOLUCIÓN DE LICENCIA DE SALUD OCUPACIONAL, Y NÚMERO DEL CERTIFICADO DEL CURSO DE 50, o  20 HORAS DE CAPACITACIÓN VIRTUAL, DEL RESPONSABLE SG-SST</t>
  </si>
  <si>
    <t>Cumplir el 90% de las actividades a desarrollar</t>
  </si>
  <si>
    <t>PLAZO DETERMINADO PARA SU CUMPLIMIENTO</t>
  </si>
  <si>
    <t>ACTIVIDADES A DESARROLLAR</t>
  </si>
  <si>
    <t>Aplica para todos los trabajadores, contratistas, desde la documentación requerida hasta la implementación del SG-SST.</t>
  </si>
  <si>
    <t>HUMANOS</t>
  </si>
  <si>
    <t xml:space="preserve"> TECNICOS</t>
  </si>
  <si>
    <r>
      <t xml:space="preserve">Cuando se cumpla se marca con 1, en </t>
    </r>
    <r>
      <rPr>
        <b/>
        <sz val="11"/>
        <color indexed="10"/>
        <rFont val="Arial"/>
        <family val="2"/>
      </rPr>
      <t>P si es  (Planeado)</t>
    </r>
    <r>
      <rPr>
        <b/>
        <sz val="11"/>
        <color indexed="8"/>
        <rFont val="Arial"/>
        <family val="2"/>
      </rPr>
      <t xml:space="preserve"> o con </t>
    </r>
    <r>
      <rPr>
        <sz val="11"/>
        <color indexed="8"/>
        <rFont val="Arial"/>
        <family val="2"/>
      </rPr>
      <t xml:space="preserve">1 si es </t>
    </r>
    <r>
      <rPr>
        <b/>
        <sz val="11"/>
        <color indexed="21"/>
        <rFont val="Arial"/>
        <family val="2"/>
      </rPr>
      <t>(Ejecutado)</t>
    </r>
    <r>
      <rPr>
        <sz val="11"/>
        <color indexed="21"/>
        <rFont val="Arial"/>
        <family val="2"/>
      </rPr>
      <t xml:space="preserve"> </t>
    </r>
  </si>
  <si>
    <r>
      <rPr>
        <u/>
        <sz val="10"/>
        <rFont val="Arial"/>
        <family val="2"/>
      </rPr>
      <t>Actividades ejecutadas *100</t>
    </r>
    <r>
      <rPr>
        <sz val="10"/>
        <rFont val="Arial"/>
        <family val="2"/>
      </rPr>
      <t xml:space="preserve">
Actividades programadas</t>
    </r>
  </si>
  <si>
    <t>PLAZO PARA EL CUMPLIMIENTO Y EJECUCIÓN DEL PLAN DE MEJORAMIENTO</t>
  </si>
  <si>
    <t xml:space="preserve">PLAN DE MEJORAMIENTO RELACIONADO CON " AUTOEVALUACIÓN DE LOS ESTÁNDARES MÍNIMOS SG-SST ", ESTABLECIDO EN EL ARTICULO 29 DE RESOLUCIÓN 0312 DE 2019 </t>
  </si>
  <si>
    <t xml:space="preserve">                                                                Efectuar las acciones correctivas tendientes a la superación de las situaciones irregulares detectadas conforme a los requisitos del decreto 1072/2015 y resolución 0312 de 2019  actividades desarrolladas en la Empresa ABC SAS _____________________________________________________________________________________________________________________________________</t>
  </si>
  <si>
    <t>Diciembre 29 de 2021</t>
  </si>
  <si>
    <t>1.1.1. Responsable del Sistema de Gestión de Seguridad y Salud en el Trabajo SG-SST</t>
  </si>
  <si>
    <t>1.1.4 Afiliación al Sistema General de Riesgos Laborales</t>
  </si>
  <si>
    <t xml:space="preserve">1.2.1 Programa Capacitación anual </t>
  </si>
  <si>
    <t>2.4.1 Plan que identifica objetivos, metas, responsabilidad, recursos con cronograma y firmado</t>
  </si>
  <si>
    <t>3.1.4 Realización de los exámenes médicos ocupacionales: preingreso, periódicos</t>
  </si>
  <si>
    <t>4.1.2 Identificación de peligros con participación de todos los niveles de la empresa</t>
  </si>
  <si>
    <t>4.2.1 Implementación de medidas de prevención y control de peligros/riesgos identificados.</t>
  </si>
  <si>
    <t xml:space="preserve">Diseñar el Programa de Capacitación </t>
  </si>
  <si>
    <t>Ejecutar las actividades de Capacitación de acuerdo a los peligros prioritarios y medidas de prevención y control</t>
  </si>
  <si>
    <t xml:space="preserve">Elaborar el plan anual de trabajo del SGSST- Hacer firmar por Empleador o Contratista </t>
  </si>
  <si>
    <t xml:space="preserve">Programar las Evaluaciones Médicas Ocupacionales </t>
  </si>
  <si>
    <t>Realizar la identificación de peligros y la evaluación y valoración de los riesgos con el acompañamiento de la ARL</t>
  </si>
  <si>
    <t xml:space="preserve">Diagnosticar el Riesgo Psicosocial de acuerdo a la normatividad vigente </t>
  </si>
  <si>
    <t>Empleador</t>
  </si>
  <si>
    <t>Asistente Administrativo</t>
  </si>
  <si>
    <t>Responsable del SGSST</t>
  </si>
  <si>
    <t>Psicólogo con Lic. en SST</t>
  </si>
  <si>
    <t>Responsable del SGSST y equipo de apoyo</t>
  </si>
  <si>
    <t>Fisioterapeuta con Lic. en SST</t>
  </si>
  <si>
    <t>Empleador/Responsable del SGSST</t>
  </si>
  <si>
    <t>Registro de la participación de los trabajadores en las actividades de capacitación. Se documenta con los certificados de participación o registro digital de asistencia</t>
  </si>
  <si>
    <t>Plan anual de trabajo firmado por el empleador y responsable del SGSST</t>
  </si>
  <si>
    <t>Conceptos Médicos Ocupacionales debidamente archivados de manera digital o físico</t>
  </si>
  <si>
    <t xml:space="preserve">Matriz de Peligros </t>
  </si>
  <si>
    <t>Informe del Diagnóstico del Riesgo Psicosocial</t>
  </si>
  <si>
    <t>Informe del Diagnóstico del Peligro Biomecánico</t>
  </si>
  <si>
    <t>N/A</t>
  </si>
  <si>
    <t xml:space="preserve">Revisar el plan de capacitación suministrado por la ARL </t>
  </si>
  <si>
    <t xml:space="preserve">Médico con Lic. en SST </t>
  </si>
  <si>
    <t>Informe Condiciones de Salud</t>
  </si>
  <si>
    <t>Emplear según metodología definida por la empresa o ARL</t>
  </si>
  <si>
    <t>$3,500,000</t>
  </si>
  <si>
    <t>$1,200,000</t>
  </si>
  <si>
    <t>$1,800,000</t>
  </si>
  <si>
    <t xml:space="preserve">LOCATIVOS </t>
  </si>
  <si>
    <t>FINANCIEROS</t>
  </si>
  <si>
    <t>$6,500,000</t>
  </si>
  <si>
    <t>Marleny Paz Lic. SST No. 2014784 - Curso 50 Horas ARL Positiva Oct 13 2019</t>
  </si>
  <si>
    <t xml:space="preserve">Asignar al Responsable del SGSST. Documentar HV Curso 50 o 20 Horas  y Carta de asignación firmada por el empleador </t>
  </si>
  <si>
    <t>Carpeta física o digital que contenga la HV, Curso de las 50 o 20 Horas del SGSST del Responsable del SGSST y Carta de Asignación firmado por el Empleador</t>
  </si>
  <si>
    <t>Documentar la afiliación al Sistema de Seguridad Social Integral junto con las planillas Pila</t>
  </si>
  <si>
    <t xml:space="preserve">Formularios de afiliación y Panillas Pila </t>
  </si>
  <si>
    <t>Documento Digital o Físico que contenga el programa de capacitación</t>
  </si>
  <si>
    <t>Solicitud escrita al Médico Ocupacional o IPS en SST sobre la realización de las Evaluaciones Médicas Ocupacional</t>
  </si>
  <si>
    <t xml:space="preserve">Documentar los conceptos emitidos por el Médico Evaluador </t>
  </si>
  <si>
    <t xml:space="preserve">Implementar el plan de acción para la intervención del Riesgo Psicosocial </t>
  </si>
  <si>
    <t>Evaluar el Peligro Biomecánico</t>
  </si>
  <si>
    <t>Conformar el comité PRASS para el rastreo y monitoreo de los casos sospechosos o positivos para COVID-19</t>
  </si>
  <si>
    <t>Acta de constitución del comité PRASS</t>
  </si>
  <si>
    <t>Registro de las actividades implementadas (Fotografías, listados de asistencia físicos o digitales, actas)</t>
  </si>
  <si>
    <t>Los profesionales contratados para el desarrollo de las actividades técnicas en SST deberán contar con Licencia vigente en SST y el Curso de las 50 o 20 Horas del SGSST</t>
  </si>
  <si>
    <t>Inversión en mejoramiento de procesos productivos para mitigar los peligros que puedan generar lesiones o enfermedades a los colaboradores</t>
  </si>
  <si>
    <t xml:space="preserve">Inversión en la adaptación de los puestos de trabajo </t>
  </si>
  <si>
    <t>Suma de la inversión de los Recursos Humanos, Técnicos y Locativos que permitirán la ejecución de las Actividades del SGSST</t>
  </si>
  <si>
    <t xml:space="preserve">El plan de mejoramiento se cumplió de acuerdo a lo planeado. Se sugiere que para el plan de mejoramiento del año 2022 se consignen las actividades que permitan fortalecer las acciones preventivas en materia de los peligros ocupacionales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</si>
</sst>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43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 Narrow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21"/>
      <name val="Arial"/>
      <family val="2"/>
    </font>
    <font>
      <b/>
      <sz val="11"/>
      <color indexed="8"/>
      <name val="Arial"/>
      <family val="2"/>
    </font>
    <font>
      <b/>
      <sz val="11"/>
      <color indexed="21"/>
      <name val="Arial"/>
      <family val="2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2" tint="-0.89999084444715716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 tint="-4.9989318521683403E-2"/>
      <name val="Arial"/>
      <family val="2"/>
    </font>
    <font>
      <b/>
      <sz val="14"/>
      <color theme="8" tint="0.79998168889431442"/>
      <name val="Arial"/>
      <family val="2"/>
    </font>
    <font>
      <b/>
      <u/>
      <sz val="10"/>
      <color indexed="81"/>
      <name val="Tahoma"/>
      <family val="2"/>
    </font>
    <font>
      <b/>
      <sz val="14"/>
      <color rgb="FF00B050"/>
      <name val="Arial"/>
      <family val="2"/>
    </font>
    <font>
      <u/>
      <sz val="10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FEA3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6" fillId="7" borderId="1" applyNumberFormat="0" applyAlignment="0" applyProtection="0"/>
    <xf numFmtId="164" fontId="7" fillId="0" borderId="0" applyFont="0" applyFill="0" applyBorder="0" applyAlignment="0" applyProtection="0"/>
    <xf numFmtId="0" fontId="8" fillId="3" borderId="0" applyNumberFormat="0" applyBorder="0" applyAlignment="0" applyProtection="0"/>
    <xf numFmtId="0" fontId="9" fillId="21" borderId="0" applyNumberFormat="0" applyBorder="0" applyAlignment="0" applyProtection="0"/>
    <xf numFmtId="17" fontId="10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16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</cellStyleXfs>
  <cellXfs count="176">
    <xf numFmtId="0" fontId="0" fillId="0" borderId="0" xfId="0"/>
    <xf numFmtId="0" fontId="14" fillId="0" borderId="0" xfId="0" applyFont="1"/>
    <xf numFmtId="0" fontId="14" fillId="0" borderId="0" xfId="0" applyFont="1" applyFill="1"/>
    <xf numFmtId="0" fontId="17" fillId="0" borderId="0" xfId="0" applyFont="1" applyBorder="1"/>
    <xf numFmtId="0" fontId="17" fillId="0" borderId="0" xfId="0" applyFont="1"/>
    <xf numFmtId="0" fontId="10" fillId="0" borderId="0" xfId="0" applyFont="1"/>
    <xf numFmtId="0" fontId="17" fillId="0" borderId="0" xfId="0" applyFont="1" applyAlignment="1">
      <alignment horizontal="center"/>
    </xf>
    <xf numFmtId="1" fontId="28" fillId="0" borderId="5" xfId="31" applyNumberFormat="1" applyFont="1" applyFill="1" applyBorder="1" applyAlignment="1" applyProtection="1">
      <alignment horizontal="center" vertical="center"/>
      <protection locked="0"/>
    </xf>
    <xf numFmtId="0" fontId="15" fillId="22" borderId="6" xfId="0" applyFont="1" applyFill="1" applyBorder="1" applyAlignment="1">
      <alignment horizontal="center" vertical="center" wrapText="1"/>
    </xf>
    <xf numFmtId="0" fontId="15" fillId="23" borderId="5" xfId="0" applyFont="1" applyFill="1" applyBorder="1" applyAlignment="1">
      <alignment horizontal="center" vertical="center" wrapText="1"/>
    </xf>
    <xf numFmtId="1" fontId="28" fillId="0" borderId="6" xfId="31" applyNumberFormat="1" applyFont="1" applyFill="1" applyBorder="1" applyAlignment="1" applyProtection="1">
      <alignment horizontal="center" vertical="center"/>
      <protection locked="0"/>
    </xf>
    <xf numFmtId="1" fontId="28" fillId="0" borderId="9" xfId="31" applyNumberFormat="1" applyFont="1" applyFill="1" applyBorder="1" applyAlignment="1" applyProtection="1">
      <alignment horizontal="center" vertical="center"/>
      <protection locked="0"/>
    </xf>
    <xf numFmtId="1" fontId="28" fillId="0" borderId="10" xfId="31" applyNumberFormat="1" applyFont="1" applyFill="1" applyBorder="1" applyAlignment="1" applyProtection="1">
      <alignment horizontal="center" vertical="center"/>
      <protection locked="0"/>
    </xf>
    <xf numFmtId="1" fontId="28" fillId="0" borderId="13" xfId="31" applyNumberFormat="1" applyFont="1" applyFill="1" applyBorder="1" applyAlignment="1" applyProtection="1">
      <alignment horizontal="center" vertical="center"/>
      <protection locked="0"/>
    </xf>
    <xf numFmtId="1" fontId="28" fillId="0" borderId="14" xfId="31" applyNumberFormat="1" applyFont="1" applyFill="1" applyBorder="1" applyAlignment="1" applyProtection="1">
      <alignment horizontal="center" vertical="center"/>
      <protection locked="0"/>
    </xf>
    <xf numFmtId="1" fontId="28" fillId="0" borderId="15" xfId="31" applyNumberFormat="1" applyFont="1" applyFill="1" applyBorder="1" applyAlignment="1" applyProtection="1">
      <alignment horizontal="center" vertical="center"/>
      <protection locked="0"/>
    </xf>
    <xf numFmtId="0" fontId="15" fillId="24" borderId="5" xfId="0" applyFont="1" applyFill="1" applyBorder="1" applyAlignment="1">
      <alignment horizontal="center" vertical="center" wrapText="1"/>
    </xf>
    <xf numFmtId="1" fontId="15" fillId="0" borderId="17" xfId="0" applyNumberFormat="1" applyFont="1" applyBorder="1" applyAlignment="1">
      <alignment horizontal="center" vertical="center" wrapText="1"/>
    </xf>
    <xf numFmtId="1" fontId="15" fillId="0" borderId="17" xfId="0" applyNumberFormat="1" applyFont="1" applyFill="1" applyBorder="1" applyAlignment="1">
      <alignment horizontal="center" vertical="center" wrapText="1"/>
    </xf>
    <xf numFmtId="9" fontId="20" fillId="24" borderId="5" xfId="0" applyNumberFormat="1" applyFont="1" applyFill="1" applyBorder="1" applyAlignment="1">
      <alignment horizontal="center" vertical="center"/>
    </xf>
    <xf numFmtId="0" fontId="38" fillId="30" borderId="10" xfId="0" applyFont="1" applyFill="1" applyBorder="1" applyAlignment="1">
      <alignment horizontal="right" vertical="center" wrapText="1"/>
    </xf>
    <xf numFmtId="0" fontId="38" fillId="30" borderId="24" xfId="0" applyFont="1" applyFill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26" xfId="0" applyFont="1" applyBorder="1" applyAlignment="1">
      <alignment horizontal="right" vertical="center" wrapText="1"/>
    </xf>
    <xf numFmtId="0" fontId="20" fillId="0" borderId="27" xfId="0" applyFont="1" applyBorder="1" applyAlignment="1">
      <alignment horizontal="right" vertical="center" wrapText="1"/>
    </xf>
    <xf numFmtId="0" fontId="30" fillId="25" borderId="21" xfId="0" applyFont="1" applyFill="1" applyBorder="1" applyAlignment="1">
      <alignment horizontal="center" vertical="center" wrapText="1"/>
    </xf>
    <xf numFmtId="0" fontId="30" fillId="25" borderId="22" xfId="0" applyFont="1" applyFill="1" applyBorder="1" applyAlignment="1">
      <alignment horizontal="center" vertical="center" wrapText="1"/>
    </xf>
    <xf numFmtId="0" fontId="30" fillId="25" borderId="23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30" fillId="25" borderId="17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 wrapText="1"/>
    </xf>
    <xf numFmtId="9" fontId="28" fillId="0" borderId="28" xfId="32" applyFont="1" applyFill="1" applyBorder="1" applyAlignment="1" applyProtection="1">
      <alignment horizontal="center" vertical="center"/>
      <protection locked="0"/>
    </xf>
    <xf numFmtId="0" fontId="29" fillId="25" borderId="18" xfId="0" applyFont="1" applyFill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29" fillId="25" borderId="20" xfId="0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24" xfId="0" applyFont="1" applyBorder="1" applyAlignment="1">
      <alignment horizontal="right" vertical="center" wrapText="1"/>
    </xf>
    <xf numFmtId="0" fontId="20" fillId="0" borderId="25" xfId="0" applyFont="1" applyBorder="1" applyAlignment="1">
      <alignment horizontal="righ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24" xfId="0" applyFont="1" applyBorder="1" applyAlignment="1">
      <alignment horizontal="right" vertical="center"/>
    </xf>
    <xf numFmtId="0" fontId="20" fillId="0" borderId="25" xfId="0" applyFont="1" applyBorder="1" applyAlignment="1">
      <alignment horizontal="right" vertical="center"/>
    </xf>
    <xf numFmtId="17" fontId="33" fillId="25" borderId="5" xfId="31" applyFont="1" applyFill="1" applyBorder="1" applyAlignment="1" applyProtection="1">
      <alignment horizontal="center" vertical="center"/>
    </xf>
    <xf numFmtId="17" fontId="31" fillId="25" borderId="12" xfId="31" applyFont="1" applyFill="1" applyBorder="1" applyAlignment="1" applyProtection="1">
      <alignment horizontal="center" vertical="center" wrapText="1"/>
    </xf>
    <xf numFmtId="17" fontId="31" fillId="25" borderId="27" xfId="31" applyFont="1" applyFill="1" applyBorder="1" applyAlignment="1" applyProtection="1">
      <alignment horizontal="center" vertical="center" wrapText="1"/>
    </xf>
    <xf numFmtId="17" fontId="31" fillId="25" borderId="31" xfId="31" applyFont="1" applyFill="1" applyBorder="1" applyAlignment="1" applyProtection="1">
      <alignment horizontal="center" vertical="center" wrapText="1"/>
    </xf>
    <xf numFmtId="17" fontId="31" fillId="25" borderId="32" xfId="31" applyFont="1" applyFill="1" applyBorder="1" applyAlignment="1" applyProtection="1">
      <alignment horizontal="center" vertical="center" wrapText="1"/>
    </xf>
    <xf numFmtId="17" fontId="31" fillId="25" borderId="38" xfId="31" applyFont="1" applyFill="1" applyBorder="1" applyAlignment="1" applyProtection="1">
      <alignment horizontal="center" vertical="center" wrapText="1"/>
    </xf>
    <xf numFmtId="17" fontId="31" fillId="25" borderId="33" xfId="31" applyFont="1" applyFill="1" applyBorder="1" applyAlignment="1" applyProtection="1">
      <alignment horizontal="center" vertical="center" wrapText="1"/>
    </xf>
    <xf numFmtId="1" fontId="28" fillId="0" borderId="11" xfId="31" applyNumberFormat="1" applyFont="1" applyFill="1" applyBorder="1" applyAlignment="1" applyProtection="1">
      <alignment horizontal="center" vertical="center" wrapText="1"/>
      <protection locked="0"/>
    </xf>
    <xf numFmtId="1" fontId="28" fillId="0" borderId="30" xfId="31" applyNumberFormat="1" applyFont="1" applyFill="1" applyBorder="1" applyAlignment="1" applyProtection="1">
      <alignment horizontal="center" vertical="center" wrapText="1"/>
      <protection locked="0"/>
    </xf>
    <xf numFmtId="17" fontId="32" fillId="25" borderId="8" xfId="31" applyFont="1" applyFill="1" applyBorder="1" applyAlignment="1" applyProtection="1">
      <alignment horizontal="center" vertical="center"/>
    </xf>
    <xf numFmtId="17" fontId="32" fillId="25" borderId="34" xfId="31" applyFont="1" applyFill="1" applyBorder="1" applyAlignment="1" applyProtection="1">
      <alignment horizontal="center" vertical="center"/>
    </xf>
    <xf numFmtId="17" fontId="32" fillId="25" borderId="35" xfId="31" applyFont="1" applyFill="1" applyBorder="1" applyAlignment="1" applyProtection="1">
      <alignment horizontal="center" vertical="center"/>
    </xf>
    <xf numFmtId="0" fontId="20" fillId="0" borderId="8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17" fontId="34" fillId="27" borderId="8" xfId="31" applyFont="1" applyFill="1" applyBorder="1" applyAlignment="1" applyProtection="1">
      <alignment horizontal="left" vertical="center" wrapText="1"/>
      <protection locked="0"/>
    </xf>
    <xf numFmtId="17" fontId="34" fillId="27" borderId="17" xfId="31" applyFont="1" applyFill="1" applyBorder="1" applyAlignment="1" applyProtection="1">
      <alignment horizontal="left" vertical="center" wrapText="1"/>
      <protection locked="0"/>
    </xf>
    <xf numFmtId="17" fontId="34" fillId="27" borderId="36" xfId="31" applyFont="1" applyFill="1" applyBorder="1" applyAlignment="1" applyProtection="1">
      <alignment horizontal="left" vertical="center" wrapText="1"/>
      <protection locked="0"/>
    </xf>
    <xf numFmtId="0" fontId="20" fillId="0" borderId="36" xfId="0" applyFont="1" applyBorder="1" applyAlignment="1">
      <alignment horizontal="left" vertical="center"/>
    </xf>
    <xf numFmtId="17" fontId="34" fillId="0" borderId="27" xfId="31" applyFont="1" applyFill="1" applyBorder="1" applyAlignment="1" applyProtection="1">
      <alignment horizontal="left" vertical="center" wrapText="1"/>
      <protection locked="0"/>
    </xf>
    <xf numFmtId="17" fontId="34" fillId="0" borderId="23" xfId="31" applyFont="1" applyFill="1" applyBorder="1" applyAlignment="1" applyProtection="1">
      <alignment horizontal="left" vertical="center" wrapText="1"/>
      <protection locked="0"/>
    </xf>
    <xf numFmtId="0" fontId="31" fillId="25" borderId="10" xfId="0" applyFont="1" applyFill="1" applyBorder="1" applyAlignment="1">
      <alignment horizontal="center" vertical="center" wrapText="1"/>
    </xf>
    <xf numFmtId="0" fontId="31" fillId="25" borderId="24" xfId="0" applyFont="1" applyFill="1" applyBorder="1" applyAlignment="1">
      <alignment horizontal="center" vertical="center" wrapText="1"/>
    </xf>
    <xf numFmtId="0" fontId="31" fillId="25" borderId="25" xfId="0" applyFont="1" applyFill="1" applyBorder="1" applyAlignment="1">
      <alignment horizontal="center" vertical="center" wrapText="1"/>
    </xf>
    <xf numFmtId="0" fontId="19" fillId="26" borderId="10" xfId="0" applyFont="1" applyFill="1" applyBorder="1" applyAlignment="1">
      <alignment horizontal="center" vertical="center" wrapText="1"/>
    </xf>
    <xf numFmtId="0" fontId="19" fillId="26" borderId="24" xfId="0" applyFont="1" applyFill="1" applyBorder="1" applyAlignment="1">
      <alignment horizontal="center" vertical="center" wrapText="1"/>
    </xf>
    <xf numFmtId="0" fontId="19" fillId="26" borderId="25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17" fontId="34" fillId="0" borderId="37" xfId="31" applyFont="1" applyFill="1" applyBorder="1" applyAlignment="1" applyProtection="1">
      <alignment horizontal="left" vertical="center" wrapText="1"/>
      <protection locked="0"/>
    </xf>
    <xf numFmtId="9" fontId="28" fillId="0" borderId="29" xfId="32" applyFont="1" applyFill="1" applyBorder="1" applyAlignment="1" applyProtection="1">
      <alignment horizontal="center" vertical="center"/>
      <protection locked="0"/>
    </xf>
    <xf numFmtId="9" fontId="35" fillId="0" borderId="14" xfId="32" applyFont="1" applyFill="1" applyBorder="1" applyAlignment="1" applyProtection="1">
      <alignment horizontal="center" vertical="center"/>
      <protection locked="0"/>
    </xf>
    <xf numFmtId="9" fontId="35" fillId="0" borderId="39" xfId="32" applyFont="1" applyFill="1" applyBorder="1" applyAlignment="1" applyProtection="1">
      <alignment horizontal="center" vertical="center"/>
      <protection locked="0"/>
    </xf>
    <xf numFmtId="0" fontId="37" fillId="25" borderId="5" xfId="0" applyFont="1" applyFill="1" applyBorder="1" applyAlignment="1">
      <alignment horizontal="center" vertical="center"/>
    </xf>
    <xf numFmtId="0" fontId="32" fillId="25" borderId="5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60" xfId="0" applyFont="1" applyBorder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10" fillId="29" borderId="8" xfId="0" applyFont="1" applyFill="1" applyBorder="1" applyAlignment="1">
      <alignment horizontal="left" vertical="center" wrapText="1"/>
    </xf>
    <xf numFmtId="0" fontId="10" fillId="29" borderId="17" xfId="0" applyFont="1" applyFill="1" applyBorder="1" applyAlignment="1">
      <alignment horizontal="left" vertical="center" wrapText="1"/>
    </xf>
    <xf numFmtId="0" fontId="10" fillId="29" borderId="36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0" fontId="10" fillId="29" borderId="34" xfId="0" applyFont="1" applyFill="1" applyBorder="1" applyAlignment="1">
      <alignment horizontal="left" vertical="center" wrapText="1"/>
    </xf>
    <xf numFmtId="0" fontId="30" fillId="25" borderId="41" xfId="0" applyFont="1" applyFill="1" applyBorder="1" applyAlignment="1">
      <alignment horizontal="center" vertical="center" wrapText="1"/>
    </xf>
    <xf numFmtId="0" fontId="30" fillId="25" borderId="42" xfId="0" applyFont="1" applyFill="1" applyBorder="1" applyAlignment="1">
      <alignment horizontal="center" vertical="center" wrapText="1"/>
    </xf>
    <xf numFmtId="0" fontId="30" fillId="25" borderId="15" xfId="0" applyFont="1" applyFill="1" applyBorder="1" applyAlignment="1">
      <alignment horizontal="center" vertical="center" wrapText="1"/>
    </xf>
    <xf numFmtId="17" fontId="34" fillId="0" borderId="25" xfId="31" applyFont="1" applyFill="1" applyBorder="1" applyAlignment="1" applyProtection="1">
      <alignment horizontal="center" vertical="center" wrapText="1"/>
      <protection locked="0"/>
    </xf>
    <xf numFmtId="17" fontId="34" fillId="0" borderId="5" xfId="31" applyFont="1" applyFill="1" applyBorder="1" applyAlignment="1" applyProtection="1">
      <alignment horizontal="center" vertical="center" wrapText="1"/>
      <protection locked="0"/>
    </xf>
    <xf numFmtId="17" fontId="34" fillId="0" borderId="27" xfId="31" applyFont="1" applyFill="1" applyBorder="1" applyAlignment="1" applyProtection="1">
      <alignment horizontal="center" vertical="center" wrapText="1"/>
      <protection locked="0"/>
    </xf>
    <xf numFmtId="17" fontId="34" fillId="0" borderId="8" xfId="31" applyFont="1" applyFill="1" applyBorder="1" applyAlignment="1" applyProtection="1">
      <alignment horizontal="center" vertical="center" wrapText="1"/>
      <protection locked="0"/>
    </xf>
    <xf numFmtId="1" fontId="28" fillId="0" borderId="43" xfId="32" applyNumberFormat="1" applyFont="1" applyFill="1" applyBorder="1" applyAlignment="1" applyProtection="1">
      <alignment horizontal="center" vertical="center"/>
      <protection locked="0"/>
    </xf>
    <xf numFmtId="1" fontId="28" fillId="0" borderId="56" xfId="32" applyNumberFormat="1" applyFont="1" applyFill="1" applyBorder="1" applyAlignment="1" applyProtection="1">
      <alignment horizontal="center" vertical="center"/>
      <protection locked="0"/>
    </xf>
    <xf numFmtId="1" fontId="28" fillId="0" borderId="57" xfId="32" applyNumberFormat="1" applyFont="1" applyFill="1" applyBorder="1" applyAlignment="1" applyProtection="1">
      <alignment horizontal="center" vertical="center"/>
      <protection locked="0"/>
    </xf>
    <xf numFmtId="1" fontId="28" fillId="0" borderId="58" xfId="32" applyNumberFormat="1" applyFont="1" applyFill="1" applyBorder="1" applyAlignment="1" applyProtection="1">
      <alignment horizontal="center" vertical="center"/>
      <protection locked="0"/>
    </xf>
    <xf numFmtId="0" fontId="30" fillId="25" borderId="50" xfId="0" applyFont="1" applyFill="1" applyBorder="1" applyAlignment="1">
      <alignment horizontal="center" vertical="center" wrapText="1"/>
    </xf>
    <xf numFmtId="0" fontId="30" fillId="25" borderId="51" xfId="0" applyFont="1" applyFill="1" applyBorder="1" applyAlignment="1">
      <alignment horizontal="center" vertical="center" wrapText="1"/>
    </xf>
    <xf numFmtId="0" fontId="30" fillId="25" borderId="52" xfId="0" applyFont="1" applyFill="1" applyBorder="1" applyAlignment="1">
      <alignment horizontal="center" vertical="center" wrapText="1"/>
    </xf>
    <xf numFmtId="0" fontId="10" fillId="28" borderId="8" xfId="0" applyFont="1" applyFill="1" applyBorder="1" applyAlignment="1">
      <alignment horizontal="left" vertical="center" wrapText="1"/>
    </xf>
    <xf numFmtId="0" fontId="10" fillId="28" borderId="17" xfId="0" applyFont="1" applyFill="1" applyBorder="1" applyAlignment="1">
      <alignment horizontal="left" vertical="center" wrapText="1"/>
    </xf>
    <xf numFmtId="0" fontId="36" fillId="24" borderId="43" xfId="0" applyFont="1" applyFill="1" applyBorder="1" applyAlignment="1">
      <alignment horizontal="center" vertical="center"/>
    </xf>
    <xf numFmtId="0" fontId="36" fillId="24" borderId="44" xfId="0" applyFont="1" applyFill="1" applyBorder="1" applyAlignment="1">
      <alignment horizontal="center" vertical="center"/>
    </xf>
    <xf numFmtId="0" fontId="36" fillId="24" borderId="45" xfId="0" applyFont="1" applyFill="1" applyBorder="1" applyAlignment="1">
      <alignment horizontal="center" vertical="center"/>
    </xf>
    <xf numFmtId="0" fontId="15" fillId="24" borderId="10" xfId="0" applyFont="1" applyFill="1" applyBorder="1" applyAlignment="1">
      <alignment horizontal="center" vertical="center"/>
    </xf>
    <xf numFmtId="0" fontId="15" fillId="24" borderId="25" xfId="0" applyFont="1" applyFill="1" applyBorder="1" applyAlignment="1">
      <alignment horizontal="center" vertical="center"/>
    </xf>
    <xf numFmtId="0" fontId="15" fillId="24" borderId="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9" fontId="20" fillId="24" borderId="10" xfId="0" applyNumberFormat="1" applyFont="1" applyFill="1" applyBorder="1" applyAlignment="1">
      <alignment horizontal="center" vertical="center" wrapText="1"/>
    </xf>
    <xf numFmtId="9" fontId="20" fillId="24" borderId="24" xfId="0" applyNumberFormat="1" applyFont="1" applyFill="1" applyBorder="1" applyAlignment="1">
      <alignment horizontal="center" vertical="center" wrapText="1"/>
    </xf>
    <xf numFmtId="9" fontId="20" fillId="24" borderId="5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10" fillId="28" borderId="36" xfId="0" applyFont="1" applyFill="1" applyBorder="1" applyAlignment="1">
      <alignment horizontal="left" vertical="center" wrapText="1"/>
    </xf>
    <xf numFmtId="0" fontId="10" fillId="28" borderId="34" xfId="0" applyFont="1" applyFill="1" applyBorder="1" applyAlignment="1">
      <alignment horizontal="left" vertical="center" wrapText="1"/>
    </xf>
    <xf numFmtId="0" fontId="22" fillId="27" borderId="53" xfId="0" applyFont="1" applyFill="1" applyBorder="1" applyAlignment="1">
      <alignment horizontal="center" vertical="center" textRotation="90" wrapText="1"/>
    </xf>
    <xf numFmtId="0" fontId="22" fillId="27" borderId="54" xfId="0" applyFont="1" applyFill="1" applyBorder="1" applyAlignment="1">
      <alignment horizontal="center" vertical="center" textRotation="90" wrapText="1"/>
    </xf>
    <xf numFmtId="0" fontId="22" fillId="27" borderId="55" xfId="0" applyFont="1" applyFill="1" applyBorder="1" applyAlignment="1">
      <alignment horizontal="center" vertical="center" textRotation="90" wrapText="1"/>
    </xf>
    <xf numFmtId="0" fontId="38" fillId="30" borderId="10" xfId="0" applyFont="1" applyFill="1" applyBorder="1" applyAlignment="1">
      <alignment horizontal="right" vertical="center" wrapText="1"/>
    </xf>
    <xf numFmtId="0" fontId="38" fillId="30" borderId="24" xfId="0" applyFont="1" applyFill="1" applyBorder="1" applyAlignment="1">
      <alignment horizontal="right" vertical="center" wrapText="1"/>
    </xf>
    <xf numFmtId="0" fontId="22" fillId="32" borderId="24" xfId="0" applyFont="1" applyFill="1" applyBorder="1" applyAlignment="1">
      <alignment horizontal="center" vertical="center" wrapText="1"/>
    </xf>
    <xf numFmtId="0" fontId="22" fillId="32" borderId="25" xfId="0" applyFont="1" applyFill="1" applyBorder="1" applyAlignment="1">
      <alignment horizontal="center" vertical="center" wrapText="1"/>
    </xf>
    <xf numFmtId="0" fontId="16" fillId="31" borderId="12" xfId="0" applyFont="1" applyFill="1" applyBorder="1" applyAlignment="1">
      <alignment horizontal="center" vertical="center" wrapText="1"/>
    </xf>
    <xf numFmtId="0" fontId="16" fillId="31" borderId="26" xfId="0" applyFont="1" applyFill="1" applyBorder="1" applyAlignment="1">
      <alignment horizontal="center" vertical="center" wrapText="1"/>
    </xf>
    <xf numFmtId="0" fontId="16" fillId="31" borderId="27" xfId="0" applyFont="1" applyFill="1" applyBorder="1" applyAlignment="1">
      <alignment horizontal="center" vertical="center" wrapText="1"/>
    </xf>
    <xf numFmtId="0" fontId="16" fillId="31" borderId="31" xfId="0" applyFont="1" applyFill="1" applyBorder="1" applyAlignment="1">
      <alignment horizontal="center" vertical="center" wrapText="1"/>
    </xf>
    <xf numFmtId="0" fontId="16" fillId="31" borderId="0" xfId="0" applyFont="1" applyFill="1" applyBorder="1" applyAlignment="1">
      <alignment horizontal="center" vertical="center" wrapText="1"/>
    </xf>
    <xf numFmtId="0" fontId="16" fillId="31" borderId="32" xfId="0" applyFont="1" applyFill="1" applyBorder="1" applyAlignment="1">
      <alignment horizontal="center" vertical="center" wrapText="1"/>
    </xf>
    <xf numFmtId="0" fontId="15" fillId="24" borderId="61" xfId="0" applyFont="1" applyFill="1" applyBorder="1" applyAlignment="1">
      <alignment horizontal="center" vertical="center" wrapText="1"/>
    </xf>
    <xf numFmtId="0" fontId="15" fillId="24" borderId="25" xfId="0" applyFont="1" applyFill="1" applyBorder="1" applyAlignment="1">
      <alignment horizontal="center" vertical="center" wrapText="1"/>
    </xf>
    <xf numFmtId="17" fontId="31" fillId="25" borderId="8" xfId="31" applyFont="1" applyFill="1" applyBorder="1" applyAlignment="1" applyProtection="1">
      <alignment horizontal="center" vertical="center" wrapText="1"/>
    </xf>
    <xf numFmtId="17" fontId="31" fillId="25" borderId="34" xfId="31" applyFont="1" applyFill="1" applyBorder="1" applyAlignment="1" applyProtection="1">
      <alignment horizontal="center" vertical="center" wrapText="1"/>
    </xf>
    <xf numFmtId="17" fontId="31" fillId="25" borderId="8" xfId="31" applyFont="1" applyFill="1" applyBorder="1" applyAlignment="1" applyProtection="1">
      <alignment horizontal="center" vertical="center" textRotation="90" wrapText="1"/>
    </xf>
    <xf numFmtId="17" fontId="31" fillId="25" borderId="34" xfId="31" applyFont="1" applyFill="1" applyBorder="1" applyAlignment="1" applyProtection="1">
      <alignment horizontal="center" vertical="center" textRotation="90" wrapText="1"/>
    </xf>
    <xf numFmtId="0" fontId="40" fillId="27" borderId="53" xfId="0" applyFont="1" applyFill="1" applyBorder="1" applyAlignment="1">
      <alignment horizontal="center" vertical="center" textRotation="90" wrapText="1"/>
    </xf>
    <xf numFmtId="0" fontId="40" fillId="27" borderId="54" xfId="0" applyFont="1" applyFill="1" applyBorder="1" applyAlignment="1">
      <alignment horizontal="center" vertical="center" textRotation="90" wrapText="1"/>
    </xf>
    <xf numFmtId="0" fontId="15" fillId="24" borderId="5" xfId="0" applyFont="1" applyFill="1" applyBorder="1" applyAlignment="1">
      <alignment horizontal="center" vertical="center" wrapText="1"/>
    </xf>
    <xf numFmtId="0" fontId="29" fillId="25" borderId="41" xfId="0" applyFont="1" applyFill="1" applyBorder="1" applyAlignment="1">
      <alignment horizontal="center" vertical="center"/>
    </xf>
    <xf numFmtId="0" fontId="29" fillId="25" borderId="42" xfId="0" applyFont="1" applyFill="1" applyBorder="1" applyAlignment="1">
      <alignment horizontal="center" vertical="center"/>
    </xf>
    <xf numFmtId="0" fontId="29" fillId="25" borderId="15" xfId="0" applyFont="1" applyFill="1" applyBorder="1" applyAlignment="1">
      <alignment horizontal="center" vertical="center"/>
    </xf>
    <xf numFmtId="0" fontId="36" fillId="24" borderId="46" xfId="0" applyFont="1" applyFill="1" applyBorder="1" applyAlignment="1">
      <alignment horizontal="center" vertical="center"/>
    </xf>
    <xf numFmtId="0" fontId="36" fillId="24" borderId="42" xfId="0" applyFont="1" applyFill="1" applyBorder="1" applyAlignment="1">
      <alignment horizontal="center" vertical="center"/>
    </xf>
    <xf numFmtId="0" fontId="36" fillId="24" borderId="15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/>
    </xf>
    <xf numFmtId="0" fontId="15" fillId="24" borderId="16" xfId="0" applyFont="1" applyFill="1" applyBorder="1" applyAlignment="1">
      <alignment horizontal="center" vertical="center"/>
    </xf>
    <xf numFmtId="0" fontId="42" fillId="0" borderId="16" xfId="0" applyFont="1" applyBorder="1" applyAlignment="1">
      <alignment horizontal="left" vertical="center" wrapText="1"/>
    </xf>
    <xf numFmtId="0" fontId="42" fillId="0" borderId="5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42" fillId="0" borderId="40" xfId="0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0" fontId="15" fillId="24" borderId="10" xfId="0" applyFont="1" applyFill="1" applyBorder="1" applyAlignment="1">
      <alignment horizontal="center" vertical="center" wrapText="1"/>
    </xf>
  </cellXfs>
  <cellStyles count="3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Incorrecto" xfId="29" builtinId="27" customBuiltin="1"/>
    <cellStyle name="Neutral" xfId="30" builtinId="28" customBuiltin="1"/>
    <cellStyle name="Normal" xfId="0" builtinId="0"/>
    <cellStyle name="Normal 3" xfId="31" xr:uid="{00000000-0005-0000-0000-00001F000000}"/>
    <cellStyle name="Porcentaje" xfId="32" builtinId="5"/>
    <cellStyle name="Porcentual 2" xfId="33" xr:uid="{00000000-0005-0000-0000-000021000000}"/>
    <cellStyle name="Salida" xfId="34" builtinId="21" customBuiltin="1"/>
    <cellStyle name="Título" xfId="35" builtinId="15" customBuiltin="1"/>
    <cellStyle name="Total" xfId="36" builtinId="25" customBuiltin="1"/>
  </cellStyles>
  <dxfs count="3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 de Mejora SST'!$C$54:$D$54</c:f>
              <c:strCache>
                <c:ptCount val="2"/>
                <c:pt idx="0">
                  <c:v>RESULTADO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'Plan de Mejora SST'!$E$51:$R$51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SST'!$E$54:$R$54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040607"/>
        <c:axId val="1"/>
      </c:barChart>
      <c:lineChart>
        <c:grouping val="standard"/>
        <c:varyColors val="0"/>
        <c:ser>
          <c:idx val="1"/>
          <c:order val="1"/>
          <c:tx>
            <c:strRef>
              <c:f>'Plan de Mejora SST'!$C$55:$D$55</c:f>
              <c:strCache>
                <c:ptCount val="2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'Plan de Mejora SST'!$E$51:$R$51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TOTAL</c:v>
                </c:pt>
              </c:strCache>
            </c:strRef>
          </c:cat>
          <c:val>
            <c:numRef>
              <c:f>'Plan de Mejora SST'!$E$55:$R$55</c:f>
              <c:numCache>
                <c:formatCode>0%</c:formatCode>
                <c:ptCount val="14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A-42DA-8BAD-CB0115763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040607"/>
        <c:axId val="1"/>
      </c:lineChart>
      <c:catAx>
        <c:axId val="8404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0406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1566011380916664"/>
          <c:y val="0.88708767884869877"/>
          <c:w val="0.3634070217803011"/>
          <c:h val="7.764958462070838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406400</xdr:colOff>
      <xdr:row>50</xdr:row>
      <xdr:rowOff>114300</xdr:rowOff>
    </xdr:from>
    <xdr:to>
      <xdr:col>20</xdr:col>
      <xdr:colOff>2273300</xdr:colOff>
      <xdr:row>62</xdr:row>
      <xdr:rowOff>6350</xdr:rowOff>
    </xdr:to>
    <xdr:graphicFrame macro="">
      <xdr:nvGraphicFramePr>
        <xdr:cNvPr id="1030" name="Gráfico 1">
          <a:extLst>
            <a:ext uri="{FF2B5EF4-FFF2-40B4-BE49-F238E27FC236}">
              <a16:creationId xmlns:a16="http://schemas.microsoft.com/office/drawing/2014/main" id="{A23D690D-3614-4B89-AEC6-F9601E89FD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A1:W63"/>
  <sheetViews>
    <sheetView showGridLines="0" tabSelected="1" zoomScale="70" zoomScaleNormal="70" zoomScaleSheetLayoutView="55" zoomScalePageLayoutView="70" workbookViewId="0">
      <selection activeCell="K5" sqref="K5"/>
    </sheetView>
  </sheetViews>
  <sheetFormatPr baseColWidth="10" defaultColWidth="11.42578125" defaultRowHeight="12" x14ac:dyDescent="0.2"/>
  <cols>
    <col min="1" max="1" width="12.28515625" style="4" customWidth="1"/>
    <col min="2" max="2" width="25.7109375" style="4" customWidth="1"/>
    <col min="3" max="3" width="36.7109375" style="4" customWidth="1"/>
    <col min="4" max="4" width="5.7109375" style="4" customWidth="1"/>
    <col min="5" max="16" width="6.7109375" style="4" customWidth="1"/>
    <col min="17" max="18" width="9.28515625" style="4" customWidth="1"/>
    <col min="19" max="19" width="21.5703125" style="6" customWidth="1"/>
    <col min="20" max="20" width="20.28515625" style="6" customWidth="1"/>
    <col min="21" max="21" width="42.28515625" style="4" customWidth="1"/>
    <col min="22" max="16384" width="11.42578125" style="4"/>
  </cols>
  <sheetData>
    <row r="1" spans="1:23" ht="24.75" customHeight="1" x14ac:dyDescent="0.2">
      <c r="A1" s="138" t="s">
        <v>52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40"/>
      <c r="V1" s="3"/>
    </row>
    <row r="2" spans="1:23" ht="24.75" customHeight="1" x14ac:dyDescent="0.2">
      <c r="A2" s="141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  <c r="V2" s="3"/>
    </row>
    <row r="3" spans="1:23" ht="10.5" customHeight="1" x14ac:dyDescent="0.2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4"/>
    </row>
    <row r="4" spans="1:23" ht="68.45" customHeight="1" x14ac:dyDescent="0.2">
      <c r="A4" s="134" t="s">
        <v>42</v>
      </c>
      <c r="B4" s="135"/>
      <c r="C4" s="135"/>
      <c r="D4" s="135"/>
      <c r="E4" s="135"/>
      <c r="F4" s="135"/>
      <c r="G4" s="135"/>
      <c r="H4" s="135"/>
      <c r="I4" s="135"/>
      <c r="J4" s="135"/>
      <c r="K4" s="136" t="s">
        <v>92</v>
      </c>
      <c r="L4" s="136"/>
      <c r="M4" s="136"/>
      <c r="N4" s="136"/>
      <c r="O4" s="136"/>
      <c r="P4" s="136"/>
      <c r="Q4" s="136"/>
      <c r="R4" s="136"/>
      <c r="S4" s="136"/>
      <c r="T4" s="136"/>
      <c r="U4" s="137"/>
    </row>
    <row r="5" spans="1:23" ht="4.9000000000000004" customHeight="1" x14ac:dyDescent="0.2">
      <c r="A5" s="20"/>
      <c r="B5" s="21"/>
      <c r="S5" s="4"/>
      <c r="T5" s="4"/>
    </row>
    <row r="6" spans="1:23" ht="27.6" customHeight="1" x14ac:dyDescent="0.2">
      <c r="A6" s="79" t="s">
        <v>23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</row>
    <row r="7" spans="1:23" ht="52.9" customHeight="1" x14ac:dyDescent="0.2">
      <c r="A7" s="85" t="s">
        <v>53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W7" s="5"/>
    </row>
    <row r="8" spans="1:23" ht="24" customHeight="1" x14ac:dyDescent="0.2">
      <c r="A8" s="79" t="s">
        <v>24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</row>
    <row r="9" spans="1:23" ht="33.75" customHeight="1" x14ac:dyDescent="0.2">
      <c r="A9" s="85" t="s">
        <v>46</v>
      </c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W9" s="5"/>
    </row>
    <row r="10" spans="1:23" ht="24" customHeight="1" x14ac:dyDescent="0.2">
      <c r="A10" s="79" t="s">
        <v>25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</row>
    <row r="11" spans="1:23" ht="21" customHeight="1" x14ac:dyDescent="0.2">
      <c r="A11" s="85" t="s">
        <v>43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3" ht="24" customHeight="1" x14ac:dyDescent="0.2">
      <c r="A12" s="79" t="s">
        <v>44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</row>
    <row r="13" spans="1:23" ht="21" customHeight="1" x14ac:dyDescent="0.2">
      <c r="A13" s="66" t="s">
        <v>26</v>
      </c>
      <c r="B13" s="67"/>
      <c r="C13" s="67"/>
      <c r="D13" s="68"/>
      <c r="E13" s="69" t="s">
        <v>54</v>
      </c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1"/>
    </row>
    <row r="14" spans="1:23" s="5" customFormat="1" ht="22.5" customHeight="1" x14ac:dyDescent="0.2">
      <c r="A14" s="148" t="s">
        <v>17</v>
      </c>
      <c r="B14" s="146" t="s">
        <v>21</v>
      </c>
      <c r="C14" s="47" t="s">
        <v>19</v>
      </c>
      <c r="D14" s="48"/>
      <c r="E14" s="46" t="s">
        <v>1</v>
      </c>
      <c r="F14" s="46" t="s">
        <v>2</v>
      </c>
      <c r="G14" s="46" t="s">
        <v>3</v>
      </c>
      <c r="H14" s="46" t="s">
        <v>4</v>
      </c>
      <c r="I14" s="46" t="s">
        <v>5</v>
      </c>
      <c r="J14" s="46" t="s">
        <v>6</v>
      </c>
      <c r="K14" s="46" t="s">
        <v>7</v>
      </c>
      <c r="L14" s="46" t="s">
        <v>8</v>
      </c>
      <c r="M14" s="46" t="s">
        <v>9</v>
      </c>
      <c r="N14" s="46" t="s">
        <v>10</v>
      </c>
      <c r="O14" s="46" t="s">
        <v>11</v>
      </c>
      <c r="P14" s="46" t="s">
        <v>12</v>
      </c>
      <c r="Q14" s="47" t="s">
        <v>22</v>
      </c>
      <c r="R14" s="48"/>
      <c r="S14" s="55" t="s">
        <v>27</v>
      </c>
      <c r="T14" s="55" t="s">
        <v>16</v>
      </c>
      <c r="U14" s="55" t="s">
        <v>0</v>
      </c>
    </row>
    <row r="15" spans="1:23" s="5" customFormat="1" ht="22.5" customHeight="1" x14ac:dyDescent="0.2">
      <c r="A15" s="149"/>
      <c r="B15" s="147"/>
      <c r="C15" s="49"/>
      <c r="D15" s="50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9"/>
      <c r="R15" s="50"/>
      <c r="S15" s="56"/>
      <c r="T15" s="56"/>
      <c r="U15" s="56"/>
    </row>
    <row r="16" spans="1:23" s="1" customFormat="1" ht="28.15" customHeight="1" thickBot="1" x14ac:dyDescent="0.25">
      <c r="A16" s="149"/>
      <c r="B16" s="147"/>
      <c r="C16" s="51"/>
      <c r="D16" s="52"/>
      <c r="E16" s="53" t="s">
        <v>49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49"/>
      <c r="R16" s="52"/>
      <c r="S16" s="57"/>
      <c r="T16" s="57"/>
      <c r="U16" s="57"/>
    </row>
    <row r="17" spans="1:21" s="1" customFormat="1" ht="50.25" customHeight="1" x14ac:dyDescent="0.2">
      <c r="A17" s="131" t="s">
        <v>18</v>
      </c>
      <c r="B17" s="90" t="s">
        <v>55</v>
      </c>
      <c r="C17" s="91" t="s">
        <v>93</v>
      </c>
      <c r="D17" s="8" t="s">
        <v>30</v>
      </c>
      <c r="E17" s="10"/>
      <c r="F17" s="10">
        <v>1</v>
      </c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76">
        <f>IFERROR(IF(COUNT(E17:P17)&lt;1,0,IF(COUNT(E18:P18)&gt;=COUNT(E17:P17),1,(COUNT(E18:P18)/COUNT(E17:P17)))),0)</f>
        <v>1</v>
      </c>
      <c r="R17" s="77">
        <f>AVERAGE(Q17:Q26)</f>
        <v>1</v>
      </c>
      <c r="S17" s="75" t="s">
        <v>68</v>
      </c>
      <c r="T17" s="62" t="s">
        <v>94</v>
      </c>
      <c r="U17" s="74" t="s">
        <v>81</v>
      </c>
    </row>
    <row r="18" spans="1:21" s="1" customFormat="1" ht="63" customHeight="1" thickBot="1" x14ac:dyDescent="0.25">
      <c r="A18" s="132"/>
      <c r="B18" s="89"/>
      <c r="C18" s="87"/>
      <c r="D18" s="9" t="s">
        <v>31</v>
      </c>
      <c r="E18" s="7"/>
      <c r="F18" s="7">
        <v>1</v>
      </c>
      <c r="G18" s="7"/>
      <c r="H18" s="7"/>
      <c r="I18" s="7"/>
      <c r="J18" s="7"/>
      <c r="K18" s="7"/>
      <c r="L18" s="7"/>
      <c r="M18" s="7"/>
      <c r="N18" s="7"/>
      <c r="O18" s="7"/>
      <c r="P18" s="12"/>
      <c r="Q18" s="36"/>
      <c r="R18" s="78"/>
      <c r="S18" s="65"/>
      <c r="T18" s="61"/>
      <c r="U18" s="73"/>
    </row>
    <row r="19" spans="1:21" s="1" customFormat="1" ht="24" customHeight="1" x14ac:dyDescent="0.2">
      <c r="A19" s="132"/>
      <c r="B19" s="88" t="s">
        <v>56</v>
      </c>
      <c r="C19" s="86" t="s">
        <v>95</v>
      </c>
      <c r="D19" s="8" t="s">
        <v>30</v>
      </c>
      <c r="E19" s="7">
        <v>1</v>
      </c>
      <c r="F19" s="7">
        <v>1</v>
      </c>
      <c r="G19" s="7">
        <v>1</v>
      </c>
      <c r="H19" s="7">
        <v>1</v>
      </c>
      <c r="I19" s="7">
        <v>1</v>
      </c>
      <c r="J19" s="7">
        <v>1</v>
      </c>
      <c r="K19" s="7">
        <v>1</v>
      </c>
      <c r="L19" s="7">
        <v>1</v>
      </c>
      <c r="M19" s="7">
        <v>1</v>
      </c>
      <c r="N19" s="7">
        <v>1</v>
      </c>
      <c r="O19" s="7">
        <v>1</v>
      </c>
      <c r="P19" s="12">
        <v>1</v>
      </c>
      <c r="Q19" s="36">
        <f>IFERROR(IF(COUNT(E19:P19)&lt;1,0,IF(COUNT(E20:P20)&gt;=COUNT(E19:P19),1,(COUNT(E20:P20)/COUNT(E19:P19)))),0)</f>
        <v>1</v>
      </c>
      <c r="R19" s="78"/>
      <c r="S19" s="64" t="s">
        <v>69</v>
      </c>
      <c r="T19" s="60" t="s">
        <v>96</v>
      </c>
      <c r="U19" s="58" t="s">
        <v>81</v>
      </c>
    </row>
    <row r="20" spans="1:21" s="1" customFormat="1" ht="24" customHeight="1" thickBot="1" x14ac:dyDescent="0.25">
      <c r="A20" s="132"/>
      <c r="B20" s="89"/>
      <c r="C20" s="87"/>
      <c r="D20" s="9" t="s">
        <v>31</v>
      </c>
      <c r="E20" s="7">
        <v>1</v>
      </c>
      <c r="F20" s="7">
        <v>1</v>
      </c>
      <c r="G20" s="7">
        <v>1</v>
      </c>
      <c r="H20" s="7">
        <v>1</v>
      </c>
      <c r="I20" s="7">
        <v>1</v>
      </c>
      <c r="J20" s="7">
        <v>1</v>
      </c>
      <c r="K20" s="7">
        <v>1</v>
      </c>
      <c r="L20" s="7">
        <v>1</v>
      </c>
      <c r="M20" s="7">
        <v>1</v>
      </c>
      <c r="N20" s="7">
        <v>1</v>
      </c>
      <c r="O20" s="7">
        <v>1</v>
      </c>
      <c r="P20" s="12">
        <v>1</v>
      </c>
      <c r="Q20" s="36"/>
      <c r="R20" s="78"/>
      <c r="S20" s="65"/>
      <c r="T20" s="61"/>
      <c r="U20" s="59"/>
    </row>
    <row r="21" spans="1:21" s="1" customFormat="1" ht="44.25" customHeight="1" x14ac:dyDescent="0.2">
      <c r="A21" s="132"/>
      <c r="B21" s="88" t="s">
        <v>57</v>
      </c>
      <c r="C21" s="86" t="s">
        <v>62</v>
      </c>
      <c r="D21" s="8" t="s">
        <v>30</v>
      </c>
      <c r="E21" s="7"/>
      <c r="F21" s="7">
        <v>1</v>
      </c>
      <c r="G21" s="7"/>
      <c r="H21" s="7"/>
      <c r="I21" s="7"/>
      <c r="J21" s="7"/>
      <c r="K21" s="7"/>
      <c r="L21" s="7"/>
      <c r="M21" s="7"/>
      <c r="N21" s="7"/>
      <c r="O21" s="7"/>
      <c r="P21" s="12"/>
      <c r="Q21" s="36">
        <f>IFERROR(IF(COUNT(E21:P21)&lt;1,0,IF(COUNT(E22:P22)&gt;=COUNT(E21:P21),1,(COUNT(E22:P22)/COUNT(E21:P21)))),0)</f>
        <v>1</v>
      </c>
      <c r="R21" s="78"/>
      <c r="S21" s="64" t="s">
        <v>70</v>
      </c>
      <c r="T21" s="60" t="s">
        <v>97</v>
      </c>
      <c r="U21" s="58" t="s">
        <v>81</v>
      </c>
    </row>
    <row r="22" spans="1:21" s="1" customFormat="1" ht="42.75" customHeight="1" thickBot="1" x14ac:dyDescent="0.25">
      <c r="A22" s="132"/>
      <c r="B22" s="92"/>
      <c r="C22" s="87"/>
      <c r="D22" s="9" t="s">
        <v>31</v>
      </c>
      <c r="E22" s="7"/>
      <c r="F22" s="7">
        <v>1</v>
      </c>
      <c r="G22" s="7"/>
      <c r="H22" s="7"/>
      <c r="I22" s="7"/>
      <c r="J22" s="7"/>
      <c r="K22" s="7"/>
      <c r="L22" s="7"/>
      <c r="M22" s="7"/>
      <c r="N22" s="7"/>
      <c r="O22" s="7"/>
      <c r="P22" s="12"/>
      <c r="Q22" s="36"/>
      <c r="R22" s="78"/>
      <c r="S22" s="65"/>
      <c r="T22" s="61"/>
      <c r="U22" s="59"/>
    </row>
    <row r="23" spans="1:21" s="1" customFormat="1" ht="46.5" customHeight="1" x14ac:dyDescent="0.2">
      <c r="A23" s="132"/>
      <c r="B23" s="92"/>
      <c r="C23" s="86" t="s">
        <v>63</v>
      </c>
      <c r="D23" s="8" t="s">
        <v>30</v>
      </c>
      <c r="E23" s="7"/>
      <c r="F23" s="7"/>
      <c r="G23" s="7">
        <v>1</v>
      </c>
      <c r="H23" s="7">
        <v>1</v>
      </c>
      <c r="I23" s="7">
        <v>1</v>
      </c>
      <c r="J23" s="7">
        <v>1</v>
      </c>
      <c r="K23" s="7">
        <v>1</v>
      </c>
      <c r="L23" s="7">
        <v>1</v>
      </c>
      <c r="M23" s="7">
        <v>1</v>
      </c>
      <c r="N23" s="7">
        <v>1</v>
      </c>
      <c r="O23" s="7">
        <v>1</v>
      </c>
      <c r="P23" s="12">
        <v>1</v>
      </c>
      <c r="Q23" s="36">
        <f>IFERROR(IF(COUNT(E23:P23)&lt;1,0,IF(COUNT(E24:P24)&gt;=COUNT(E23:P23),1,(COUNT(E24:P24)/COUNT(E23:P23)))),0)</f>
        <v>1</v>
      </c>
      <c r="R23" s="78"/>
      <c r="S23" s="64" t="s">
        <v>70</v>
      </c>
      <c r="T23" s="60" t="s">
        <v>75</v>
      </c>
      <c r="U23" s="72" t="s">
        <v>82</v>
      </c>
    </row>
    <row r="24" spans="1:21" s="1" customFormat="1" ht="86.25" customHeight="1" thickBot="1" x14ac:dyDescent="0.25">
      <c r="A24" s="132"/>
      <c r="B24" s="89"/>
      <c r="C24" s="87"/>
      <c r="D24" s="9" t="s">
        <v>31</v>
      </c>
      <c r="E24" s="7"/>
      <c r="F24" s="7"/>
      <c r="G24" s="7">
        <v>1</v>
      </c>
      <c r="H24" s="7">
        <v>1</v>
      </c>
      <c r="I24" s="7">
        <v>1</v>
      </c>
      <c r="J24" s="7">
        <v>1</v>
      </c>
      <c r="K24" s="7">
        <v>1</v>
      </c>
      <c r="L24" s="7">
        <v>1</v>
      </c>
      <c r="M24" s="7">
        <v>1</v>
      </c>
      <c r="N24" s="7">
        <v>1</v>
      </c>
      <c r="O24" s="7">
        <v>1</v>
      </c>
      <c r="P24" s="12">
        <v>1</v>
      </c>
      <c r="Q24" s="36"/>
      <c r="R24" s="78"/>
      <c r="S24" s="65"/>
      <c r="T24" s="61"/>
      <c r="U24" s="73"/>
    </row>
    <row r="25" spans="1:21" s="2" customFormat="1" ht="42.75" customHeight="1" x14ac:dyDescent="0.2">
      <c r="A25" s="132"/>
      <c r="B25" s="88" t="s">
        <v>58</v>
      </c>
      <c r="C25" s="86" t="s">
        <v>64</v>
      </c>
      <c r="D25" s="8" t="s">
        <v>30</v>
      </c>
      <c r="E25" s="7">
        <v>1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12"/>
      <c r="Q25" s="36">
        <f>IFERROR(IF(COUNT(E25:P25)&lt;1,0,IF(COUNT(E26:P26)&gt;=COUNT(E25:P25),1,(COUNT(E26:P26)/COUNT(E25:P25)))),0)</f>
        <v>1</v>
      </c>
      <c r="R25" s="78"/>
      <c r="S25" s="64" t="s">
        <v>70</v>
      </c>
      <c r="T25" s="60" t="s">
        <v>76</v>
      </c>
      <c r="U25" s="58" t="s">
        <v>81</v>
      </c>
    </row>
    <row r="26" spans="1:21" s="2" customFormat="1" ht="34.5" customHeight="1" thickBot="1" x14ac:dyDescent="0.25">
      <c r="A26" s="133"/>
      <c r="B26" s="89"/>
      <c r="C26" s="87"/>
      <c r="D26" s="9" t="s">
        <v>31</v>
      </c>
      <c r="E26" s="7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12"/>
      <c r="Q26" s="36"/>
      <c r="R26" s="78"/>
      <c r="S26" s="65"/>
      <c r="T26" s="61"/>
      <c r="U26" s="59"/>
    </row>
    <row r="27" spans="1:21" s="1" customFormat="1" ht="24" customHeight="1" x14ac:dyDescent="0.2">
      <c r="A27" s="150" t="s">
        <v>20</v>
      </c>
      <c r="B27" s="129" t="s">
        <v>59</v>
      </c>
      <c r="C27" s="91" t="s">
        <v>65</v>
      </c>
      <c r="D27" s="8" t="s">
        <v>30</v>
      </c>
      <c r="E27" s="7"/>
      <c r="F27" s="7"/>
      <c r="G27" s="7"/>
      <c r="H27" s="7"/>
      <c r="I27" s="7">
        <v>1</v>
      </c>
      <c r="J27" s="7"/>
      <c r="K27" s="7"/>
      <c r="L27" s="7"/>
      <c r="M27" s="7"/>
      <c r="N27" s="7"/>
      <c r="O27" s="7"/>
      <c r="P27" s="12"/>
      <c r="Q27" s="76">
        <f>IFERROR(IF(COUNT(E27:P27)&lt;1,0,IF(COUNT(E28:P28)&gt;=COUNT(E27:P27),1,(COUNT(E28:P28)/COUNT(E27:P27)))),0)</f>
        <v>1</v>
      </c>
      <c r="R27" s="77">
        <f>AVERAGE(Q27:Q40)</f>
        <v>1</v>
      </c>
      <c r="S27" s="64" t="s">
        <v>70</v>
      </c>
      <c r="T27" s="62" t="s">
        <v>98</v>
      </c>
      <c r="U27" s="63" t="s">
        <v>83</v>
      </c>
    </row>
    <row r="28" spans="1:21" s="1" customFormat="1" ht="65.25" customHeight="1" thickBot="1" x14ac:dyDescent="0.25">
      <c r="A28" s="151"/>
      <c r="B28" s="130"/>
      <c r="C28" s="87"/>
      <c r="D28" s="9" t="s">
        <v>31</v>
      </c>
      <c r="E28" s="7"/>
      <c r="F28" s="7"/>
      <c r="G28" s="7"/>
      <c r="H28" s="7"/>
      <c r="I28" s="7">
        <v>1</v>
      </c>
      <c r="J28" s="7"/>
      <c r="K28" s="7"/>
      <c r="L28" s="7"/>
      <c r="M28" s="7"/>
      <c r="N28" s="7"/>
      <c r="O28" s="7"/>
      <c r="P28" s="12"/>
      <c r="Q28" s="36"/>
      <c r="R28" s="78"/>
      <c r="S28" s="65"/>
      <c r="T28" s="61"/>
      <c r="U28" s="59"/>
    </row>
    <row r="29" spans="1:21" s="1" customFormat="1" ht="24" customHeight="1" x14ac:dyDescent="0.2">
      <c r="A29" s="151"/>
      <c r="B29" s="130"/>
      <c r="C29" s="86" t="s">
        <v>99</v>
      </c>
      <c r="D29" s="8" t="s">
        <v>30</v>
      </c>
      <c r="E29" s="7"/>
      <c r="F29" s="7"/>
      <c r="G29" s="7"/>
      <c r="H29" s="7"/>
      <c r="I29" s="7"/>
      <c r="J29" s="7">
        <v>1</v>
      </c>
      <c r="K29" s="7"/>
      <c r="L29" s="7"/>
      <c r="M29" s="7"/>
      <c r="N29" s="7"/>
      <c r="O29" s="7"/>
      <c r="P29" s="12"/>
      <c r="Q29" s="36">
        <f>IFERROR(IF(COUNT(E29:P29)&lt;1,0,IF(COUNT(E30:P30)&gt;=COUNT(E29:P29),1,(COUNT(E30:P30)/COUNT(E29:P29)))),0)</f>
        <v>1</v>
      </c>
      <c r="R29" s="78"/>
      <c r="S29" s="64" t="s">
        <v>70</v>
      </c>
      <c r="T29" s="60" t="s">
        <v>77</v>
      </c>
      <c r="U29" s="58" t="s">
        <v>84</v>
      </c>
    </row>
    <row r="30" spans="1:21" s="1" customFormat="1" ht="49.5" customHeight="1" thickBot="1" x14ac:dyDescent="0.25">
      <c r="A30" s="151"/>
      <c r="B30" s="108"/>
      <c r="C30" s="87"/>
      <c r="D30" s="9" t="s">
        <v>31</v>
      </c>
      <c r="E30" s="7"/>
      <c r="F30" s="7"/>
      <c r="G30" s="7"/>
      <c r="H30" s="7"/>
      <c r="I30" s="7"/>
      <c r="J30" s="7">
        <v>1</v>
      </c>
      <c r="K30" s="7"/>
      <c r="L30" s="7"/>
      <c r="M30" s="7"/>
      <c r="N30" s="7"/>
      <c r="O30" s="7"/>
      <c r="P30" s="12"/>
      <c r="Q30" s="36"/>
      <c r="R30" s="78"/>
      <c r="S30" s="65"/>
      <c r="T30" s="61"/>
      <c r="U30" s="59"/>
    </row>
    <row r="31" spans="1:21" s="1" customFormat="1" ht="24" customHeight="1" x14ac:dyDescent="0.2">
      <c r="A31" s="151"/>
      <c r="B31" s="107" t="s">
        <v>60</v>
      </c>
      <c r="C31" s="86" t="s">
        <v>66</v>
      </c>
      <c r="D31" s="8" t="s">
        <v>30</v>
      </c>
      <c r="E31" s="7">
        <v>1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12"/>
      <c r="Q31" s="36">
        <f>IFERROR(IF(COUNT(E31:P31)&lt;1,0,IF(COUNT(E32:P32)&gt;=COUNT(E31:P31),1,(COUNT(E32:P32)/COUNT(E31:P31)))),0)</f>
        <v>1</v>
      </c>
      <c r="R31" s="78"/>
      <c r="S31" s="64" t="s">
        <v>70</v>
      </c>
      <c r="T31" s="60" t="s">
        <v>78</v>
      </c>
      <c r="U31" s="72" t="s">
        <v>85</v>
      </c>
    </row>
    <row r="32" spans="1:21" s="1" customFormat="1" ht="39.75" customHeight="1" thickBot="1" x14ac:dyDescent="0.25">
      <c r="A32" s="151"/>
      <c r="B32" s="108"/>
      <c r="C32" s="87"/>
      <c r="D32" s="9" t="s">
        <v>31</v>
      </c>
      <c r="E32" s="7">
        <v>1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12"/>
      <c r="Q32" s="36"/>
      <c r="R32" s="78"/>
      <c r="S32" s="65"/>
      <c r="T32" s="61"/>
      <c r="U32" s="73"/>
    </row>
    <row r="33" spans="1:21" s="1" customFormat="1" ht="24" customHeight="1" x14ac:dyDescent="0.2">
      <c r="A33" s="151"/>
      <c r="B33" s="107" t="s">
        <v>61</v>
      </c>
      <c r="C33" s="86" t="s">
        <v>67</v>
      </c>
      <c r="D33" s="8" t="s">
        <v>30</v>
      </c>
      <c r="E33" s="7"/>
      <c r="F33" s="7"/>
      <c r="G33" s="7"/>
      <c r="H33" s="7"/>
      <c r="I33" s="7"/>
      <c r="J33" s="7"/>
      <c r="K33" s="7"/>
      <c r="L33" s="7">
        <v>1</v>
      </c>
      <c r="M33" s="7"/>
      <c r="N33" s="7"/>
      <c r="O33" s="7"/>
      <c r="P33" s="12"/>
      <c r="Q33" s="36">
        <f>IFERROR(IF(COUNT(E33:P33)&lt;1,0,IF(COUNT(E34:P34)&gt;=COUNT(E33:P33),1,(COUNT(E34:P34)/COUNT(E33:P33)))),0)</f>
        <v>1</v>
      </c>
      <c r="R33" s="78"/>
      <c r="S33" s="64" t="s">
        <v>71</v>
      </c>
      <c r="T33" s="60" t="s">
        <v>79</v>
      </c>
      <c r="U33" s="58" t="s">
        <v>71</v>
      </c>
    </row>
    <row r="34" spans="1:21" s="1" customFormat="1" ht="39" customHeight="1" thickBot="1" x14ac:dyDescent="0.25">
      <c r="A34" s="151"/>
      <c r="B34" s="130"/>
      <c r="C34" s="87"/>
      <c r="D34" s="9" t="s">
        <v>31</v>
      </c>
      <c r="E34" s="7"/>
      <c r="F34" s="7"/>
      <c r="G34" s="7"/>
      <c r="H34" s="7"/>
      <c r="I34" s="7"/>
      <c r="J34" s="7"/>
      <c r="K34" s="7"/>
      <c r="L34" s="7">
        <v>1</v>
      </c>
      <c r="M34" s="7"/>
      <c r="N34" s="7"/>
      <c r="O34" s="7"/>
      <c r="P34" s="12"/>
      <c r="Q34" s="36"/>
      <c r="R34" s="78"/>
      <c r="S34" s="65"/>
      <c r="T34" s="61"/>
      <c r="U34" s="59"/>
    </row>
    <row r="35" spans="1:21" s="1" customFormat="1" ht="41.25" customHeight="1" x14ac:dyDescent="0.2">
      <c r="A35" s="151"/>
      <c r="B35" s="130"/>
      <c r="C35" s="86" t="s">
        <v>100</v>
      </c>
      <c r="D35" s="8" t="s">
        <v>30</v>
      </c>
      <c r="E35" s="7"/>
      <c r="F35" s="7"/>
      <c r="G35" s="7"/>
      <c r="H35" s="7"/>
      <c r="I35" s="7"/>
      <c r="J35" s="7"/>
      <c r="K35" s="7"/>
      <c r="L35" s="7"/>
      <c r="M35" s="7">
        <v>1</v>
      </c>
      <c r="N35" s="7">
        <v>1</v>
      </c>
      <c r="O35" s="7">
        <v>1</v>
      </c>
      <c r="P35" s="12"/>
      <c r="Q35" s="36">
        <f>IFERROR(IF(COUNT(E35:P35)&lt;1,0,IF(COUNT(E36:P36)&gt;=COUNT(E35:P35),1,(COUNT(E36:P36)/COUNT(E35:P35)))),0)</f>
        <v>1</v>
      </c>
      <c r="R35" s="78"/>
      <c r="S35" s="64" t="s">
        <v>72</v>
      </c>
      <c r="T35" s="60" t="s">
        <v>104</v>
      </c>
      <c r="U35" s="58" t="s">
        <v>81</v>
      </c>
    </row>
    <row r="36" spans="1:21" s="1" customFormat="1" ht="43.5" customHeight="1" thickBot="1" x14ac:dyDescent="0.25">
      <c r="A36" s="151"/>
      <c r="B36" s="130"/>
      <c r="C36" s="87"/>
      <c r="D36" s="9" t="s">
        <v>31</v>
      </c>
      <c r="E36" s="7"/>
      <c r="F36" s="7"/>
      <c r="G36" s="7"/>
      <c r="H36" s="7"/>
      <c r="I36" s="7"/>
      <c r="J36" s="7"/>
      <c r="K36" s="7"/>
      <c r="L36" s="7"/>
      <c r="M36" s="7">
        <v>1</v>
      </c>
      <c r="N36" s="7">
        <v>1</v>
      </c>
      <c r="O36" s="7">
        <v>1</v>
      </c>
      <c r="P36" s="12"/>
      <c r="Q36" s="36"/>
      <c r="R36" s="78"/>
      <c r="S36" s="65"/>
      <c r="T36" s="61"/>
      <c r="U36" s="59"/>
    </row>
    <row r="37" spans="1:21" s="1" customFormat="1" ht="24" customHeight="1" x14ac:dyDescent="0.2">
      <c r="A37" s="151"/>
      <c r="B37" s="130"/>
      <c r="C37" s="86" t="s">
        <v>101</v>
      </c>
      <c r="D37" s="8" t="s">
        <v>30</v>
      </c>
      <c r="E37" s="7"/>
      <c r="F37" s="7"/>
      <c r="G37" s="7"/>
      <c r="H37" s="7"/>
      <c r="I37" s="7"/>
      <c r="J37" s="7"/>
      <c r="K37" s="7"/>
      <c r="L37" s="7"/>
      <c r="M37" s="7"/>
      <c r="N37" s="7">
        <v>1</v>
      </c>
      <c r="O37" s="7"/>
      <c r="P37" s="12"/>
      <c r="Q37" s="36">
        <f>IFERROR(IF(COUNT(E37:P37)&lt;1,0,IF(COUNT(E38:P38)&gt;=COUNT(E37:P37),1,(COUNT(E38:P38)/COUNT(E37:P37)))),0)</f>
        <v>1</v>
      </c>
      <c r="R37" s="78"/>
      <c r="S37" s="64" t="s">
        <v>73</v>
      </c>
      <c r="T37" s="60" t="s">
        <v>80</v>
      </c>
      <c r="U37" s="58" t="s">
        <v>73</v>
      </c>
    </row>
    <row r="38" spans="1:21" s="1" customFormat="1" ht="24" customHeight="1" thickBot="1" x14ac:dyDescent="0.25">
      <c r="A38" s="151"/>
      <c r="B38" s="130"/>
      <c r="C38" s="87"/>
      <c r="D38" s="9" t="s">
        <v>31</v>
      </c>
      <c r="E38" s="7"/>
      <c r="F38" s="7"/>
      <c r="G38" s="7"/>
      <c r="H38" s="7"/>
      <c r="I38" s="7"/>
      <c r="J38" s="7"/>
      <c r="K38" s="7"/>
      <c r="L38" s="7"/>
      <c r="M38" s="7"/>
      <c r="N38" s="7">
        <v>1</v>
      </c>
      <c r="O38" s="7"/>
      <c r="P38" s="12"/>
      <c r="Q38" s="36"/>
      <c r="R38" s="78"/>
      <c r="S38" s="65"/>
      <c r="T38" s="61"/>
      <c r="U38" s="59"/>
    </row>
    <row r="39" spans="1:21" s="1" customFormat="1" ht="40.5" customHeight="1" x14ac:dyDescent="0.2">
      <c r="A39" s="151"/>
      <c r="B39" s="130"/>
      <c r="C39" s="86" t="s">
        <v>102</v>
      </c>
      <c r="D39" s="8" t="s">
        <v>30</v>
      </c>
      <c r="E39" s="7"/>
      <c r="F39" s="7">
        <v>1</v>
      </c>
      <c r="G39" s="7"/>
      <c r="H39" s="7"/>
      <c r="I39" s="7"/>
      <c r="J39" s="7"/>
      <c r="K39" s="7"/>
      <c r="L39" s="7"/>
      <c r="M39" s="7"/>
      <c r="N39" s="7"/>
      <c r="O39" s="7"/>
      <c r="P39" s="12"/>
      <c r="Q39" s="36">
        <f>IFERROR(IF(COUNT(E39:P39)&lt;1,0,IF(COUNT(E40:P40)&gt;=COUNT(E39:P39),1,(COUNT(E40:P40)/COUNT(E39:P39)))),0)</f>
        <v>1</v>
      </c>
      <c r="R39" s="78"/>
      <c r="S39" s="64" t="s">
        <v>74</v>
      </c>
      <c r="T39" s="60" t="s">
        <v>103</v>
      </c>
      <c r="U39" s="58" t="s">
        <v>81</v>
      </c>
    </row>
    <row r="40" spans="1:21" s="1" customFormat="1" ht="24" customHeight="1" thickBot="1" x14ac:dyDescent="0.25">
      <c r="A40" s="151"/>
      <c r="B40" s="108"/>
      <c r="C40" s="87"/>
      <c r="D40" s="9" t="s">
        <v>31</v>
      </c>
      <c r="E40" s="7"/>
      <c r="F40" s="7">
        <v>1</v>
      </c>
      <c r="G40" s="7"/>
      <c r="H40" s="7"/>
      <c r="I40" s="7"/>
      <c r="J40" s="7"/>
      <c r="K40" s="7"/>
      <c r="L40" s="7"/>
      <c r="M40" s="7"/>
      <c r="N40" s="7"/>
      <c r="O40" s="7"/>
      <c r="P40" s="12"/>
      <c r="Q40" s="36"/>
      <c r="R40" s="78"/>
      <c r="S40" s="65"/>
      <c r="T40" s="61"/>
      <c r="U40" s="59"/>
    </row>
    <row r="41" spans="1:21" s="1" customFormat="1" ht="24" customHeight="1" thickBot="1" x14ac:dyDescent="0.25">
      <c r="A41" s="104" t="s">
        <v>28</v>
      </c>
      <c r="B41" s="105"/>
      <c r="C41" s="105"/>
      <c r="D41" s="106"/>
      <c r="E41" s="13">
        <f t="shared" ref="E41:P41" si="0">SUMIF($D$17:$D$40,"P*",E17:E40)</f>
        <v>3</v>
      </c>
      <c r="F41" s="13">
        <f t="shared" si="0"/>
        <v>4</v>
      </c>
      <c r="G41" s="13">
        <f t="shared" si="0"/>
        <v>2</v>
      </c>
      <c r="H41" s="13">
        <f t="shared" si="0"/>
        <v>2</v>
      </c>
      <c r="I41" s="13">
        <f t="shared" si="0"/>
        <v>3</v>
      </c>
      <c r="J41" s="13">
        <f t="shared" si="0"/>
        <v>3</v>
      </c>
      <c r="K41" s="13">
        <f t="shared" si="0"/>
        <v>2</v>
      </c>
      <c r="L41" s="13">
        <f t="shared" si="0"/>
        <v>3</v>
      </c>
      <c r="M41" s="13">
        <f t="shared" si="0"/>
        <v>3</v>
      </c>
      <c r="N41" s="13">
        <f t="shared" si="0"/>
        <v>4</v>
      </c>
      <c r="O41" s="13">
        <f t="shared" si="0"/>
        <v>3</v>
      </c>
      <c r="P41" s="13">
        <f t="shared" si="0"/>
        <v>2</v>
      </c>
      <c r="Q41" s="100">
        <f>SUM(E41:P41)</f>
        <v>34</v>
      </c>
      <c r="R41" s="101"/>
      <c r="S41" s="96"/>
      <c r="T41" s="97"/>
      <c r="U41" s="97"/>
    </row>
    <row r="42" spans="1:21" s="1" customFormat="1" ht="24" customHeight="1" thickBot="1" x14ac:dyDescent="0.25">
      <c r="A42" s="93" t="s">
        <v>29</v>
      </c>
      <c r="B42" s="94"/>
      <c r="C42" s="94"/>
      <c r="D42" s="95"/>
      <c r="E42" s="14">
        <f t="shared" ref="E42:P42" si="1">SUMIF($D$17:$D$40,"E*",E17:E40)</f>
        <v>3</v>
      </c>
      <c r="F42" s="14">
        <f t="shared" si="1"/>
        <v>4</v>
      </c>
      <c r="G42" s="14">
        <f t="shared" si="1"/>
        <v>2</v>
      </c>
      <c r="H42" s="14">
        <f t="shared" si="1"/>
        <v>2</v>
      </c>
      <c r="I42" s="14">
        <f t="shared" si="1"/>
        <v>3</v>
      </c>
      <c r="J42" s="14">
        <f t="shared" si="1"/>
        <v>3</v>
      </c>
      <c r="K42" s="14">
        <f t="shared" si="1"/>
        <v>2</v>
      </c>
      <c r="L42" s="14">
        <f t="shared" si="1"/>
        <v>3</v>
      </c>
      <c r="M42" s="14">
        <f t="shared" si="1"/>
        <v>3</v>
      </c>
      <c r="N42" s="14">
        <f t="shared" si="1"/>
        <v>4</v>
      </c>
      <c r="O42" s="14">
        <f t="shared" si="1"/>
        <v>3</v>
      </c>
      <c r="P42" s="15">
        <f t="shared" si="1"/>
        <v>2</v>
      </c>
      <c r="Q42" s="102">
        <f>SUM(E42:P42)</f>
        <v>34</v>
      </c>
      <c r="R42" s="103"/>
      <c r="S42" s="98"/>
      <c r="T42" s="99"/>
      <c r="U42" s="99"/>
    </row>
    <row r="43" spans="1:21" s="1" customFormat="1" ht="20.25" customHeight="1" thickBot="1" x14ac:dyDescent="0.25">
      <c r="A43" s="37" t="s">
        <v>32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9"/>
    </row>
    <row r="44" spans="1:21" ht="31.5" customHeight="1" x14ac:dyDescent="0.2">
      <c r="A44" s="25" t="s">
        <v>14</v>
      </c>
      <c r="B44" s="26"/>
      <c r="C44" s="26"/>
      <c r="D44" s="27"/>
      <c r="E44" s="25" t="s">
        <v>15</v>
      </c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7"/>
      <c r="S44" s="31" t="s">
        <v>0</v>
      </c>
      <c r="T44" s="31"/>
      <c r="U44" s="31"/>
    </row>
    <row r="45" spans="1:21" ht="36" customHeight="1" x14ac:dyDescent="0.2">
      <c r="A45" s="40" t="s">
        <v>47</v>
      </c>
      <c r="B45" s="41"/>
      <c r="C45" s="41"/>
      <c r="D45" s="42"/>
      <c r="E45" s="28" t="s">
        <v>86</v>
      </c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30"/>
      <c r="S45" s="32" t="s">
        <v>105</v>
      </c>
      <c r="T45" s="32"/>
      <c r="U45" s="32"/>
    </row>
    <row r="46" spans="1:21" ht="36" customHeight="1" x14ac:dyDescent="0.2">
      <c r="A46" s="43" t="s">
        <v>48</v>
      </c>
      <c r="B46" s="44"/>
      <c r="C46" s="44"/>
      <c r="D46" s="45"/>
      <c r="E46" s="28" t="s">
        <v>87</v>
      </c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30"/>
      <c r="S46" s="32" t="s">
        <v>106</v>
      </c>
      <c r="T46" s="32"/>
      <c r="U46" s="32"/>
    </row>
    <row r="47" spans="1:21" ht="21" customHeight="1" x14ac:dyDescent="0.2">
      <c r="A47" s="40" t="s">
        <v>89</v>
      </c>
      <c r="B47" s="41"/>
      <c r="C47" s="41"/>
      <c r="D47" s="42"/>
      <c r="E47" s="28" t="s">
        <v>88</v>
      </c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  <c r="S47" s="32" t="s">
        <v>107</v>
      </c>
      <c r="T47" s="32"/>
      <c r="U47" s="32"/>
    </row>
    <row r="48" spans="1:21" ht="31.5" customHeight="1" thickBot="1" x14ac:dyDescent="0.25">
      <c r="A48" s="22" t="s">
        <v>90</v>
      </c>
      <c r="B48" s="23"/>
      <c r="C48" s="23"/>
      <c r="D48" s="24"/>
      <c r="E48" s="33" t="s">
        <v>91</v>
      </c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72" t="s">
        <v>108</v>
      </c>
      <c r="T48" s="72"/>
      <c r="U48" s="72"/>
    </row>
    <row r="49" spans="1:21" ht="36.6" customHeight="1" thickBot="1" x14ac:dyDescent="0.25">
      <c r="A49" s="153" t="s">
        <v>33</v>
      </c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5"/>
    </row>
    <row r="50" spans="1:21" ht="19.5" customHeight="1" thickBot="1" x14ac:dyDescent="0.25">
      <c r="A50" s="109" t="s">
        <v>51</v>
      </c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1"/>
      <c r="S50" s="156" t="s">
        <v>41</v>
      </c>
      <c r="T50" s="157"/>
      <c r="U50" s="158"/>
    </row>
    <row r="51" spans="1:21" ht="43.5" customHeight="1" x14ac:dyDescent="0.2">
      <c r="A51" s="144" t="s">
        <v>34</v>
      </c>
      <c r="B51" s="145"/>
      <c r="C51" s="152" t="s">
        <v>35</v>
      </c>
      <c r="D51" s="152"/>
      <c r="E51" s="16" t="s">
        <v>1</v>
      </c>
      <c r="F51" s="16" t="s">
        <v>2</v>
      </c>
      <c r="G51" s="16" t="s">
        <v>3</v>
      </c>
      <c r="H51" s="16" t="s">
        <v>4</v>
      </c>
      <c r="I51" s="16" t="s">
        <v>5</v>
      </c>
      <c r="J51" s="16" t="s">
        <v>6</v>
      </c>
      <c r="K51" s="16" t="s">
        <v>7</v>
      </c>
      <c r="L51" s="16" t="s">
        <v>8</v>
      </c>
      <c r="M51" s="16" t="s">
        <v>9</v>
      </c>
      <c r="N51" s="16" t="s">
        <v>10</v>
      </c>
      <c r="O51" s="16" t="s">
        <v>11</v>
      </c>
      <c r="P51" s="16" t="s">
        <v>12</v>
      </c>
      <c r="Q51" s="152" t="s">
        <v>13</v>
      </c>
      <c r="R51" s="175"/>
      <c r="S51" s="159"/>
      <c r="T51" s="160"/>
      <c r="U51" s="161"/>
    </row>
    <row r="52" spans="1:21" ht="33" customHeight="1" x14ac:dyDescent="0.2">
      <c r="A52" s="116" t="s">
        <v>36</v>
      </c>
      <c r="B52" s="115" t="s">
        <v>50</v>
      </c>
      <c r="C52" s="123" t="s">
        <v>45</v>
      </c>
      <c r="D52" s="124"/>
      <c r="E52" s="18">
        <f>E41</f>
        <v>3</v>
      </c>
      <c r="F52" s="18">
        <f t="shared" ref="F52:P52" si="2">F41</f>
        <v>4</v>
      </c>
      <c r="G52" s="18">
        <f t="shared" si="2"/>
        <v>2</v>
      </c>
      <c r="H52" s="18">
        <f t="shared" si="2"/>
        <v>2</v>
      </c>
      <c r="I52" s="18">
        <f t="shared" si="2"/>
        <v>3</v>
      </c>
      <c r="J52" s="18">
        <f t="shared" si="2"/>
        <v>3</v>
      </c>
      <c r="K52" s="18">
        <f t="shared" si="2"/>
        <v>2</v>
      </c>
      <c r="L52" s="18">
        <f t="shared" si="2"/>
        <v>3</v>
      </c>
      <c r="M52" s="18">
        <f t="shared" si="2"/>
        <v>3</v>
      </c>
      <c r="N52" s="18">
        <f t="shared" si="2"/>
        <v>4</v>
      </c>
      <c r="O52" s="18">
        <f t="shared" si="2"/>
        <v>3</v>
      </c>
      <c r="P52" s="18">
        <f t="shared" si="2"/>
        <v>2</v>
      </c>
      <c r="Q52" s="125">
        <f>SUM(E52:P52)</f>
        <v>34</v>
      </c>
      <c r="R52" s="126"/>
      <c r="S52" s="162"/>
      <c r="T52" s="163"/>
      <c r="U52" s="164"/>
    </row>
    <row r="53" spans="1:21" ht="27.6" customHeight="1" x14ac:dyDescent="0.2">
      <c r="A53" s="116"/>
      <c r="B53" s="85"/>
      <c r="C53" s="121" t="s">
        <v>37</v>
      </c>
      <c r="D53" s="122"/>
      <c r="E53" s="17">
        <f>E42</f>
        <v>3</v>
      </c>
      <c r="F53" s="17">
        <f t="shared" ref="F53:P53" si="3">F42</f>
        <v>4</v>
      </c>
      <c r="G53" s="17">
        <f t="shared" si="3"/>
        <v>2</v>
      </c>
      <c r="H53" s="17">
        <f t="shared" si="3"/>
        <v>2</v>
      </c>
      <c r="I53" s="17">
        <f t="shared" si="3"/>
        <v>3</v>
      </c>
      <c r="J53" s="17">
        <f t="shared" si="3"/>
        <v>3</v>
      </c>
      <c r="K53" s="17">
        <f t="shared" si="3"/>
        <v>2</v>
      </c>
      <c r="L53" s="17">
        <f t="shared" si="3"/>
        <v>3</v>
      </c>
      <c r="M53" s="17">
        <f t="shared" si="3"/>
        <v>3</v>
      </c>
      <c r="N53" s="17">
        <f t="shared" si="3"/>
        <v>4</v>
      </c>
      <c r="O53" s="17">
        <f t="shared" si="3"/>
        <v>3</v>
      </c>
      <c r="P53" s="17">
        <f t="shared" si="3"/>
        <v>2</v>
      </c>
      <c r="Q53" s="127">
        <f>SUM(E53:P53)</f>
        <v>34</v>
      </c>
      <c r="R53" s="128"/>
      <c r="S53" s="162"/>
      <c r="T53" s="163"/>
      <c r="U53" s="164"/>
    </row>
    <row r="54" spans="1:21" ht="23.25" customHeight="1" x14ac:dyDescent="0.2">
      <c r="A54" s="116"/>
      <c r="B54" s="85"/>
      <c r="C54" s="112" t="s">
        <v>38</v>
      </c>
      <c r="D54" s="113"/>
      <c r="E54" s="19">
        <f>IFERROR(IF(E52&lt;1,"",IF((E53/E52)&gt;1,1,(E53/E52))),0)</f>
        <v>1</v>
      </c>
      <c r="F54" s="19">
        <f t="shared" ref="F54:P54" si="4">IFERROR(IF(F52&lt;1,"",IF((F53/F52)&gt;1,1,(F53/F52))),0)</f>
        <v>1</v>
      </c>
      <c r="G54" s="19">
        <f t="shared" si="4"/>
        <v>1</v>
      </c>
      <c r="H54" s="19">
        <f t="shared" si="4"/>
        <v>1</v>
      </c>
      <c r="I54" s="19">
        <f t="shared" si="4"/>
        <v>1</v>
      </c>
      <c r="J54" s="19">
        <f t="shared" si="4"/>
        <v>1</v>
      </c>
      <c r="K54" s="19">
        <f t="shared" si="4"/>
        <v>1</v>
      </c>
      <c r="L54" s="19">
        <f t="shared" si="4"/>
        <v>1</v>
      </c>
      <c r="M54" s="19">
        <f t="shared" si="4"/>
        <v>1</v>
      </c>
      <c r="N54" s="19">
        <f t="shared" si="4"/>
        <v>1</v>
      </c>
      <c r="O54" s="19">
        <f t="shared" si="4"/>
        <v>1</v>
      </c>
      <c r="P54" s="19">
        <f t="shared" si="4"/>
        <v>1</v>
      </c>
      <c r="Q54" s="117">
        <f>IFERROR(IF(Q52&lt;1,"",IF((Q53/Q52)&gt;1,1,(Q53/Q52))),0)</f>
        <v>1</v>
      </c>
      <c r="R54" s="118"/>
      <c r="S54" s="162"/>
      <c r="T54" s="163"/>
      <c r="U54" s="164"/>
    </row>
    <row r="55" spans="1:21" ht="23.25" customHeight="1" x14ac:dyDescent="0.2">
      <c r="A55" s="116"/>
      <c r="B55" s="85"/>
      <c r="C55" s="114" t="s">
        <v>39</v>
      </c>
      <c r="D55" s="114"/>
      <c r="E55" s="19">
        <v>0.9</v>
      </c>
      <c r="F55" s="19">
        <v>0.9</v>
      </c>
      <c r="G55" s="19">
        <v>0.9</v>
      </c>
      <c r="H55" s="19">
        <v>0.9</v>
      </c>
      <c r="I55" s="19">
        <v>0.9</v>
      </c>
      <c r="J55" s="19">
        <v>0.9</v>
      </c>
      <c r="K55" s="19">
        <v>0.9</v>
      </c>
      <c r="L55" s="19">
        <v>0.9</v>
      </c>
      <c r="M55" s="19">
        <v>0.9</v>
      </c>
      <c r="N55" s="19">
        <v>0.9</v>
      </c>
      <c r="O55" s="19">
        <v>0.9</v>
      </c>
      <c r="P55" s="19">
        <v>0.9</v>
      </c>
      <c r="Q55" s="119">
        <v>0.9</v>
      </c>
      <c r="R55" s="120"/>
      <c r="S55" s="162"/>
      <c r="T55" s="163"/>
      <c r="U55" s="164"/>
    </row>
    <row r="56" spans="1:21" ht="16.5" customHeight="1" x14ac:dyDescent="0.2">
      <c r="A56" s="168" t="s">
        <v>40</v>
      </c>
      <c r="B56" s="114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2"/>
      <c r="S56" s="162"/>
      <c r="T56" s="163"/>
      <c r="U56" s="164"/>
    </row>
    <row r="57" spans="1:21" x14ac:dyDescent="0.2">
      <c r="A57" s="169" t="s">
        <v>109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1"/>
      <c r="S57" s="162"/>
      <c r="T57" s="163"/>
      <c r="U57" s="164"/>
    </row>
    <row r="58" spans="1:21" x14ac:dyDescent="0.2">
      <c r="A58" s="169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1"/>
      <c r="S58" s="162"/>
      <c r="T58" s="163"/>
      <c r="U58" s="164"/>
    </row>
    <row r="59" spans="1:21" x14ac:dyDescent="0.2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1"/>
      <c r="S59" s="162"/>
      <c r="T59" s="163"/>
      <c r="U59" s="164"/>
    </row>
    <row r="60" spans="1:21" x14ac:dyDescent="0.2">
      <c r="A60" s="169"/>
      <c r="B60" s="170"/>
      <c r="C60" s="170"/>
      <c r="D60" s="170"/>
      <c r="E60" s="170"/>
      <c r="F60" s="170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1"/>
      <c r="S60" s="162"/>
      <c r="T60" s="163"/>
      <c r="U60" s="164"/>
    </row>
    <row r="61" spans="1:21" x14ac:dyDescent="0.2">
      <c r="A61" s="169"/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1"/>
      <c r="S61" s="162"/>
      <c r="T61" s="163"/>
      <c r="U61" s="164"/>
    </row>
    <row r="62" spans="1:21" x14ac:dyDescent="0.2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1"/>
      <c r="S62" s="162"/>
      <c r="T62" s="163"/>
      <c r="U62" s="164"/>
    </row>
    <row r="63" spans="1:21" ht="12.75" thickBot="1" x14ac:dyDescent="0.25">
      <c r="A63" s="172"/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4"/>
      <c r="S63" s="165"/>
      <c r="T63" s="166"/>
      <c r="U63" s="167"/>
    </row>
  </sheetData>
  <mergeCells count="144">
    <mergeCell ref="A1:U2"/>
    <mergeCell ref="A51:B51"/>
    <mergeCell ref="A7:U7"/>
    <mergeCell ref="B14:B16"/>
    <mergeCell ref="A14:A16"/>
    <mergeCell ref="A27:A40"/>
    <mergeCell ref="S27:S28"/>
    <mergeCell ref="Q27:Q28"/>
    <mergeCell ref="Q29:Q30"/>
    <mergeCell ref="C51:D51"/>
    <mergeCell ref="S48:U48"/>
    <mergeCell ref="A49:U49"/>
    <mergeCell ref="S50:U50"/>
    <mergeCell ref="S46:U46"/>
    <mergeCell ref="S51:U63"/>
    <mergeCell ref="A56:R56"/>
    <mergeCell ref="A57:R63"/>
    <mergeCell ref="S47:U47"/>
    <mergeCell ref="Q51:R51"/>
    <mergeCell ref="A50:R50"/>
    <mergeCell ref="C54:D54"/>
    <mergeCell ref="C55:D55"/>
    <mergeCell ref="B52:B55"/>
    <mergeCell ref="A52:A55"/>
    <mergeCell ref="Q54:R54"/>
    <mergeCell ref="Q55:R55"/>
    <mergeCell ref="C53:D53"/>
    <mergeCell ref="C52:D52"/>
    <mergeCell ref="Q52:R52"/>
    <mergeCell ref="Q53:R53"/>
    <mergeCell ref="A41:D41"/>
    <mergeCell ref="C27:C28"/>
    <mergeCell ref="C29:C30"/>
    <mergeCell ref="C39:C40"/>
    <mergeCell ref="B31:B32"/>
    <mergeCell ref="C31:C32"/>
    <mergeCell ref="C33:C34"/>
    <mergeCell ref="C35:C36"/>
    <mergeCell ref="C37:C38"/>
    <mergeCell ref="B27:B30"/>
    <mergeCell ref="B33:B40"/>
    <mergeCell ref="A10:U10"/>
    <mergeCell ref="A6:U6"/>
    <mergeCell ref="A3:U3"/>
    <mergeCell ref="Q21:Q22"/>
    <mergeCell ref="Q23:Q24"/>
    <mergeCell ref="Q25:Q26"/>
    <mergeCell ref="A11:U11"/>
    <mergeCell ref="A12:U12"/>
    <mergeCell ref="A8:U8"/>
    <mergeCell ref="A9:U9"/>
    <mergeCell ref="C23:C24"/>
    <mergeCell ref="B25:B26"/>
    <mergeCell ref="C25:C26"/>
    <mergeCell ref="B17:B18"/>
    <mergeCell ref="C17:C18"/>
    <mergeCell ref="B19:B20"/>
    <mergeCell ref="C19:C20"/>
    <mergeCell ref="C21:C22"/>
    <mergeCell ref="B21:B24"/>
    <mergeCell ref="T17:T18"/>
    <mergeCell ref="A17:A26"/>
    <mergeCell ref="A4:J4"/>
    <mergeCell ref="K4:U4"/>
    <mergeCell ref="U19:U20"/>
    <mergeCell ref="S21:S22"/>
    <mergeCell ref="S25:S26"/>
    <mergeCell ref="S17:S18"/>
    <mergeCell ref="S23:S24"/>
    <mergeCell ref="S29:S30"/>
    <mergeCell ref="T29:T30"/>
    <mergeCell ref="U29:U30"/>
    <mergeCell ref="Q17:Q18"/>
    <mergeCell ref="Q19:Q20"/>
    <mergeCell ref="R17:R26"/>
    <mergeCell ref="R27:R40"/>
    <mergeCell ref="S31:S32"/>
    <mergeCell ref="T31:T32"/>
    <mergeCell ref="U31:U32"/>
    <mergeCell ref="S33:S34"/>
    <mergeCell ref="T33:T34"/>
    <mergeCell ref="U33:U34"/>
    <mergeCell ref="S35:S36"/>
    <mergeCell ref="T39:T40"/>
    <mergeCell ref="U39:U40"/>
    <mergeCell ref="T37:T38"/>
    <mergeCell ref="T27:T28"/>
    <mergeCell ref="U27:U28"/>
    <mergeCell ref="U21:U22"/>
    <mergeCell ref="S37:S38"/>
    <mergeCell ref="S39:S40"/>
    <mergeCell ref="A13:D13"/>
    <mergeCell ref="E13:U13"/>
    <mergeCell ref="I14:I15"/>
    <mergeCell ref="J14:J15"/>
    <mergeCell ref="K14:K15"/>
    <mergeCell ref="L14:L15"/>
    <mergeCell ref="M14:M15"/>
    <mergeCell ref="U23:U24"/>
    <mergeCell ref="U25:U26"/>
    <mergeCell ref="T21:T22"/>
    <mergeCell ref="T23:T24"/>
    <mergeCell ref="T25:T26"/>
    <mergeCell ref="T14:T16"/>
    <mergeCell ref="U14:U16"/>
    <mergeCell ref="E14:E15"/>
    <mergeCell ref="F14:F15"/>
    <mergeCell ref="U17:U18"/>
    <mergeCell ref="S19:S20"/>
    <mergeCell ref="T19:T20"/>
    <mergeCell ref="G14:G15"/>
    <mergeCell ref="H14:H15"/>
    <mergeCell ref="N14:N15"/>
    <mergeCell ref="O14:O15"/>
    <mergeCell ref="C14:D16"/>
    <mergeCell ref="E16:P16"/>
    <mergeCell ref="Q14:R16"/>
    <mergeCell ref="S14:S16"/>
    <mergeCell ref="Q31:Q32"/>
    <mergeCell ref="P14:P15"/>
    <mergeCell ref="A48:D48"/>
    <mergeCell ref="E44:R44"/>
    <mergeCell ref="E45:R45"/>
    <mergeCell ref="E46:R46"/>
    <mergeCell ref="E47:R47"/>
    <mergeCell ref="S44:U44"/>
    <mergeCell ref="S45:U45"/>
    <mergeCell ref="E48:R48"/>
    <mergeCell ref="Q33:Q34"/>
    <mergeCell ref="Q35:Q36"/>
    <mergeCell ref="Q37:Q38"/>
    <mergeCell ref="Q39:Q40"/>
    <mergeCell ref="A43:U43"/>
    <mergeCell ref="A44:D44"/>
    <mergeCell ref="A45:D45"/>
    <mergeCell ref="A46:D46"/>
    <mergeCell ref="A47:D47"/>
    <mergeCell ref="U37:U38"/>
    <mergeCell ref="T35:T36"/>
    <mergeCell ref="U35:U36"/>
    <mergeCell ref="A42:D42"/>
    <mergeCell ref="S41:U42"/>
    <mergeCell ref="Q41:R41"/>
    <mergeCell ref="Q42:R42"/>
  </mergeCells>
  <conditionalFormatting sqref="E17:P17">
    <cfRule type="cellIs" dxfId="29" priority="69" stopIfTrue="1" operator="between">
      <formula>1</formula>
      <formula>20</formula>
    </cfRule>
  </conditionalFormatting>
  <conditionalFormatting sqref="E19:P19">
    <cfRule type="cellIs" dxfId="28" priority="68" stopIfTrue="1" operator="between">
      <formula>1</formula>
      <formula>20</formula>
    </cfRule>
  </conditionalFormatting>
  <conditionalFormatting sqref="E21:P21">
    <cfRule type="cellIs" dxfId="27" priority="67" stopIfTrue="1" operator="between">
      <formula>1</formula>
      <formula>20</formula>
    </cfRule>
  </conditionalFormatting>
  <conditionalFormatting sqref="E23:P23">
    <cfRule type="cellIs" dxfId="26" priority="66" stopIfTrue="1" operator="between">
      <formula>1</formula>
      <formula>20</formula>
    </cfRule>
  </conditionalFormatting>
  <conditionalFormatting sqref="E25:P25">
    <cfRule type="cellIs" dxfId="25" priority="65" stopIfTrue="1" operator="between">
      <formula>1</formula>
      <formula>20</formula>
    </cfRule>
  </conditionalFormatting>
  <conditionalFormatting sqref="E27:P27">
    <cfRule type="cellIs" dxfId="24" priority="57" stopIfTrue="1" operator="between">
      <formula>1</formula>
      <formula>20</formula>
    </cfRule>
  </conditionalFormatting>
  <conditionalFormatting sqref="E29:P29">
    <cfRule type="cellIs" dxfId="23" priority="56" stopIfTrue="1" operator="between">
      <formula>1</formula>
      <formula>20</formula>
    </cfRule>
  </conditionalFormatting>
  <conditionalFormatting sqref="E31:P31">
    <cfRule type="cellIs" dxfId="22" priority="55" stopIfTrue="1" operator="between">
      <formula>1</formula>
      <formula>20</formula>
    </cfRule>
  </conditionalFormatting>
  <conditionalFormatting sqref="E33:P33">
    <cfRule type="cellIs" dxfId="21" priority="54" stopIfTrue="1" operator="between">
      <formula>1</formula>
      <formula>20</formula>
    </cfRule>
  </conditionalFormatting>
  <conditionalFormatting sqref="E35:P35">
    <cfRule type="cellIs" dxfId="20" priority="53" stopIfTrue="1" operator="between">
      <formula>1</formula>
      <formula>20</formula>
    </cfRule>
  </conditionalFormatting>
  <conditionalFormatting sqref="E37:P37">
    <cfRule type="cellIs" dxfId="19" priority="52" stopIfTrue="1" operator="between">
      <formula>1</formula>
      <formula>20</formula>
    </cfRule>
  </conditionalFormatting>
  <conditionalFormatting sqref="E39:P39">
    <cfRule type="cellIs" dxfId="18" priority="51" stopIfTrue="1" operator="between">
      <formula>1</formula>
      <formula>20</formula>
    </cfRule>
  </conditionalFormatting>
  <conditionalFormatting sqref="E18:P18">
    <cfRule type="cellIs" dxfId="17" priority="41" stopIfTrue="1" operator="between">
      <formula>1</formula>
      <formula>20</formula>
    </cfRule>
  </conditionalFormatting>
  <conditionalFormatting sqref="E20:P20">
    <cfRule type="cellIs" dxfId="16" priority="40" stopIfTrue="1" operator="between">
      <formula>1</formula>
      <formula>20</formula>
    </cfRule>
  </conditionalFormatting>
  <conditionalFormatting sqref="E22:P22">
    <cfRule type="cellIs" dxfId="15" priority="39" stopIfTrue="1" operator="between">
      <formula>1</formula>
      <formula>20</formula>
    </cfRule>
  </conditionalFormatting>
  <conditionalFormatting sqref="E24:P24">
    <cfRule type="cellIs" dxfId="14" priority="38" stopIfTrue="1" operator="between">
      <formula>1</formula>
      <formula>20</formula>
    </cfRule>
  </conditionalFormatting>
  <conditionalFormatting sqref="E26:P26">
    <cfRule type="cellIs" dxfId="13" priority="37" stopIfTrue="1" operator="between">
      <formula>1</formula>
      <formula>20</formula>
    </cfRule>
  </conditionalFormatting>
  <conditionalFormatting sqref="E28:P28">
    <cfRule type="cellIs" dxfId="12" priority="29" stopIfTrue="1" operator="between">
      <formula>1</formula>
      <formula>20</formula>
    </cfRule>
  </conditionalFormatting>
  <conditionalFormatting sqref="E30:P30">
    <cfRule type="cellIs" dxfId="11" priority="28" stopIfTrue="1" operator="between">
      <formula>1</formula>
      <formula>20</formula>
    </cfRule>
  </conditionalFormatting>
  <conditionalFormatting sqref="E32:P32">
    <cfRule type="cellIs" dxfId="10" priority="27" stopIfTrue="1" operator="between">
      <formula>1</formula>
      <formula>20</formula>
    </cfRule>
  </conditionalFormatting>
  <conditionalFormatting sqref="E34:P34">
    <cfRule type="cellIs" dxfId="9" priority="26" stopIfTrue="1" operator="between">
      <formula>1</formula>
      <formula>20</formula>
    </cfRule>
  </conditionalFormatting>
  <conditionalFormatting sqref="E36:P36">
    <cfRule type="cellIs" dxfId="8" priority="25" stopIfTrue="1" operator="between">
      <formula>1</formula>
      <formula>20</formula>
    </cfRule>
  </conditionalFormatting>
  <conditionalFormatting sqref="E38:P38">
    <cfRule type="cellIs" dxfId="7" priority="24" stopIfTrue="1" operator="between">
      <formula>1</formula>
      <formula>20</formula>
    </cfRule>
  </conditionalFormatting>
  <conditionalFormatting sqref="E40:P40">
    <cfRule type="cellIs" dxfId="6" priority="23" stopIfTrue="1" operator="between">
      <formula>1</formula>
      <formula>20</formula>
    </cfRule>
  </conditionalFormatting>
  <conditionalFormatting sqref="R17:R26">
    <cfRule type="cellIs" dxfId="5" priority="11" stopIfTrue="1" operator="greaterThan">
      <formula>0.7</formula>
    </cfRule>
    <cfRule type="cellIs" dxfId="4" priority="12" stopIfTrue="1" operator="between">
      <formula>0.69</formula>
      <formula>0.45</formula>
    </cfRule>
    <cfRule type="cellIs" dxfId="3" priority="13" stopIfTrue="1" operator="between">
      <formula>0</formula>
      <formula>0.44</formula>
    </cfRule>
  </conditionalFormatting>
  <conditionalFormatting sqref="R27:R40">
    <cfRule type="cellIs" dxfId="2" priority="8" stopIfTrue="1" operator="greaterThan">
      <formula>0.7</formula>
    </cfRule>
    <cfRule type="cellIs" dxfId="1" priority="9" stopIfTrue="1" operator="between">
      <formula>0.69</formula>
      <formula>0.45</formula>
    </cfRule>
    <cfRule type="cellIs" dxfId="0" priority="10" stopIfTrue="1" operator="between">
      <formula>0</formula>
      <formula>0.44</formula>
    </cfRule>
  </conditionalFormatting>
  <printOptions horizontalCentered="1"/>
  <pageMargins left="0.39370078740157483" right="0.39370078740157483" top="0.59055118110236227" bottom="0.59055118110236227" header="0" footer="0"/>
  <pageSetup scale="59" fitToHeight="0" orientation="landscape" horizontalDpi="300" verticalDpi="196" r:id="rId1"/>
  <headerFooter alignWithMargins="0">
    <oddFooter>&amp;R&amp;8&amp;P/&amp;N</oddFooter>
  </headerFooter>
  <ignoredErrors>
    <ignoredError sqref="Q17:R17 Q19 Q21 Q23 Q25 Q27:R27 Q29 Q31 Q33 Q35 Q37 Q39 E41:Q41 E42:O42 P42:Q42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 de Mejora SST</vt:lpstr>
      <vt:lpstr>'Plan de Mejora SST'!Área_de_impresión</vt:lpstr>
      <vt:lpstr>'Plan de Mejora SST'!Títulos_a_imprimir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SSECAM CONSULTORES SAS;RICARDO ABSALON BERNAL</dc:creator>
  <cp:lastModifiedBy>Usuario21</cp:lastModifiedBy>
  <cp:lastPrinted>2017-02-03T07:50:00Z</cp:lastPrinted>
  <dcterms:created xsi:type="dcterms:W3CDTF">2008-10-02T15:12:04Z</dcterms:created>
  <dcterms:modified xsi:type="dcterms:W3CDTF">2021-01-02T02:40:02Z</dcterms:modified>
</cp:coreProperties>
</file>